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bookViews>
  <sheets>
    <sheet name="表1 2024年项目库（调整表）" sheetId="2" r:id="rId1"/>
    <sheet name="2024年项目库 (年初定稿)" sheetId="4" r:id="rId2"/>
    <sheet name="Sheet1" sheetId="5" r:id="rId3"/>
  </sheets>
  <definedNames>
    <definedName name="_xlnm._FilterDatabase" localSheetId="0" hidden="1">'表1 2024年项目库（调整表）'!$A$5:$HY$1048</definedName>
    <definedName name="_xlnm._FilterDatabase" localSheetId="1" hidden="1">'2024年项目库 (年初定稿)'!$A$6:$HX$885</definedName>
    <definedName name="_xlnm.Print_Area" localSheetId="0">'表1 2024年项目库（调整表）'!$A:$AC</definedName>
    <definedName name="_xlnm.Print_Titles" localSheetId="0">'表1 2024年项目库（调整表）'!$3:$5</definedName>
    <definedName name="_xlnm.Print_Area" localSheetId="1">'2024年项目库 (年初定稿)'!$A:$AA</definedName>
    <definedName name="_xlnm.Print_Titles" localSheetId="1">'2024年项目库 (年初定稿)'!$6:$6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<sst xmlns="http://schemas.openxmlformats.org/spreadsheetml/2006/main" count="37137" uniqueCount="4653">
  <si>
    <t>会泽县2024年度巩固拓展脱贫攻坚成果和乡村振兴项目库公示、公告表</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</si>
  <si>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</si>
  <si>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</si>
  <si>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</si>
  <si>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</si>
  <si>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</si>
  <si>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</si>
  <si>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</si>
  <si>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</si>
  <si>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</si>
  <si>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</si>
  <si>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</si>
  <si>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</si>
  <si>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</si>
  <si>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</si>
  <si>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</si>
  <si>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</si>
  <si>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</si>
  <si>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</si>
  <si>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</si>
  <si>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</si>
  <si>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</si>
  <si>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</si>
  <si>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项目库调整情况(“年初入库”、“新增入库”、“调减出库”）</t>
  </si>
  <si>
    <t>调增入库（调减出库）
原因</t>
  </si>
  <si>
    <t>备注</t>
  </si>
  <si>
    <t>部门</t>
  </si>
  <si>
    <t>标级</t>
  </si>
  <si>
    <t>是否纳入衔接资金</t>
  </si>
  <si>
    <t>小计</t>
  </si>
  <si>
    <t>中央
资金</t>
  </si>
  <si>
    <t>省级
资金</t>
  </si>
  <si>
    <t>其他
资金</t>
  </si>
  <si>
    <t>调整资金量</t>
  </si>
  <si>
    <t>乡(镇)</t>
  </si>
  <si>
    <t>村(社区)</t>
  </si>
  <si>
    <t>财政衔接资金</t>
  </si>
  <si>
    <t>中央资金</t>
  </si>
  <si>
    <t>省级资金</t>
  </si>
  <si>
    <t>合计</t>
  </si>
  <si>
    <t>一、产业项目小计</t>
  </si>
  <si>
    <t>标题</t>
  </si>
  <si>
    <t>产业发展</t>
  </si>
  <si>
    <t>生产项目</t>
  </si>
  <si>
    <t>种植业基地</t>
  </si>
  <si>
    <t>会泽县草莓种苗繁育配套设施项目</t>
  </si>
  <si>
    <t>宝云街道</t>
  </si>
  <si>
    <t>会泽县良种场</t>
  </si>
  <si>
    <t>新建</t>
  </si>
  <si>
    <t>一、建设草莓联动温室2700平方米，每平方米1600元，预计投资432万元；二、计划建设物资库房2个，1号库房350平方米，2号库房400平方米，共计750平方米，每平方米单价2000元，计划投资150万元；三、计划建设草莓育苗中心遮阴棚、无菌隔离通道、钢架楼梯、草莓育苗中心风机9台、道路硬化和排水沟48米等项计划投资68万元。</t>
  </si>
  <si>
    <t>项目建成后产权归县人民政府所有，实现年产300万苗，解决100人务工就业，可辐射草莓种植500亩，带动辖区内100户农户，促进户均增加收入1000元以上。</t>
  </si>
  <si>
    <t>带动务工就业等。</t>
  </si>
  <si>
    <t>否</t>
  </si>
  <si>
    <t>会泽县农业农村局</t>
  </si>
  <si>
    <t>会泽县道成开发投资集团有限公司</t>
  </si>
  <si>
    <t>杜友成</t>
  </si>
  <si>
    <t>是</t>
  </si>
  <si>
    <t>年初入库</t>
  </si>
  <si>
    <t>农业</t>
  </si>
  <si>
    <t>中央第一批</t>
  </si>
  <si>
    <t>云南省会泽县国家区域性马铃薯良种繁育基地建设项目（地方配套）</t>
  </si>
  <si>
    <t>会泽县宝云街道、驾车乡、矿山镇</t>
  </si>
  <si>
    <t>一、在驾车乡钢厂村、野猪村，围绕10000亩原种生产基地和700亩一级种生产基地，配套建设：1、新建4米宽机耕道路1条，共计8千米，新建田间排水沟1条，共计2千米，新建田间灌溉水管1条，共计3千米，计划投资353万元。2、配套马铃薯分拣分级设备一套，计划投资42万元。二、在矿山镇乡布卡村，围绕3000亩原种生产基地和300亩一级种生产基地，配套建设：1、新建4米宽机耕道路1条，共计1.5千米，计划投资109万元；2、新建马铃薯分拣分级场一个面积为3300平方米，马铃薯种薯分拣车间和马铃薯常温仓库，晾晒场地硬化5700平方米，计划投资600万元；3、马铃薯种薯冷藏库1000平方米，计划投资112万元；4、配套马铃薯分拣分级设备一套，计划投资42万元。三、在驾车乡和矿山镇，围绕1000亩原种生产基地和13000亩一级原种生产基地基础设施，配套建设：1、病虫害防治物联网应用设施设备、物联网应用设施设备、马铃薯生产智慧管理系统和溯源系统，分布在驾车乡和矿山镇1000亩原种生产基地和13000亩一级原种生产基地中，计划投资360万元。四、在宝云街道良种场马铃薯种薯分拣分级场，配套建设：1、配套马铃薯分拣分级设备一套，计划投资42万元；2、配套马铃薯种薯检测设备一套，计划投资150万元。</t>
  </si>
  <si>
    <t>项目建成后产权归县人民政府所有，覆盖受益人口4000户12000人，其中脱贫户和监测对象1000户3500人，促进户均增加收入1500元以上。</t>
  </si>
  <si>
    <t>覆盖受益人口4000户12000人，其中脱贫户和监测对象1000户3500人。</t>
  </si>
  <si>
    <t>加工流通项目</t>
  </si>
  <si>
    <t>加工业</t>
  </si>
  <si>
    <t>会泽县肉牛精深加工建设项目</t>
  </si>
  <si>
    <t>五星乡</t>
  </si>
  <si>
    <t>一、新建钢结构加工厂房8180平方米，其中新建牛干巴生产车间3309.9平方米（两层），建设单价1959.1元/平米，合计648.44万元；火锅底料生产车间1655.0平方米，建设单价2409.7元/平米，合计398.8万元；食用牛油生产车间1655.0平方米，建设单价2341.4元/平米，合计387.51万元；工业牛油生产车间1655.0平方米，建设单价2122.9元/平米，合计351.34万元；牛皮加工生产车间1655.0平方米，建设单价2125.0元/平米，合计351.69万元；室外及附属工程共计1073.51万元。二、新建光伏发电项目装机容量1828.8KWp，建设成本4500元/KWp，合计822.98万元。</t>
  </si>
  <si>
    <t>项目建成后产权归县人民政府所有，预计年收益率不低于5%，可带动辖区内1000户农户（其中脱贫户和监测对象300户）户均增加收入1500元以上。</t>
  </si>
  <si>
    <t>通过提供务工就业岗位，带动辖区内1000户农户（其中脱贫户和监测对象300户）户均增加收入1500元以上。</t>
  </si>
  <si>
    <t>项目选址位于五星工业园区内，运营考虑和肉牛屠宰项目运营方合作，运营方到会泽成立新公司，意向合同待公司注册后签订</t>
  </si>
  <si>
    <t>会泽县饲草饲料储备中心仓库建设项目</t>
  </si>
  <si>
    <t>茶花箐</t>
  </si>
  <si>
    <t>改扩建</t>
  </si>
  <si>
    <t>一、新建钢混结构饲草饲料收储中心仓库一栋，建筑面积3889.84平方米，单价1960元/平方米，总价762.4万元；二、改扩建钢混结构饲草加工生产区1600平方米，单价2000元/平方米，总价320万元，其中设置秸秆揉丝加工区、草颗粒加工区、草粉加工区、干草加工（烘干区）、设备维修区；三、改扩建钢混结构干草储备仓库3200平方米，单价2500元/平方米，总价800万元；四、改扩建智慧牧草工厂、精饲料储存区1100平方米，单价3500元/平方米，总价385万元；五、新建钢混结构裹包青贮存储区1500平方米，单价2000元/平方米，合计投资300万元；六、采购饲草饲料交易信息化平台，合计投资300万元；七、配套完善水电路设施，其中水单价20元/平方米，电单价80元/平方米，路单价50元/平方米，总建筑面积8860平方米，总价132.3万元。</t>
  </si>
  <si>
    <t>1.通过建设饲草饲料储备中心仓库，促进了会泽县肉牛养殖产业发展，降低饲养成本，可有效解决会泽县饲草饲料短缺问题；2.项目建成后产权归县人民政府；3.预计项目年收益率为5％，即150万元；4.带动辖区内种养殖户2000户（其中脱贫户500户，“三类监测对象”30户）户均增加2500元以上。</t>
  </si>
  <si>
    <t>带动务工就业</t>
  </si>
  <si>
    <t>李伟</t>
  </si>
  <si>
    <t>品牌打造和展销平台</t>
  </si>
  <si>
    <t>会泽县2024年农特产品展销及品牌推广项目</t>
  </si>
  <si>
    <t>会泽县内及周边部分街道、乡镇、省内外城市</t>
  </si>
  <si>
    <t>一是会泽县内举行不低于3次农特产品展销及品牌创建推介会，通过采购主流媒体资源，以互联网、电台、电视台为平台，以车站、机场、公交车站台为节点，构筑会泽县农产品宣传网络，借助各类媒体力量，以会泽县农产品品牌形象为引领，重点打造“盐水石榴”“草山洋芋”“夏季草莓”“乐业辣椒”“优质燕麦”等具有代表性的特色农产品，宣传与营销并重，进一步提升会泽特色农产品的市场效果，在宣传期内提高农产品的销量，增加市场份额，解决农民丰收后却没市场、没销路等问题，同时也为会泽农业产业链聚集发展、招商引资、乡村振兴等创造有利环境；二是组织参加不低于3次省内外农特产品品牌专业展会、节庆活动及品牌创建推介会，提升市场知名度拓宽销售渠道，提升品牌在目标市场中的形象，并加强品牌的美誉度，打通会泽县特色农产品与全国各级市场对接通道，培育壮大会泽县特色产业优势，将资源优势转化为经济优势，不断推进会泽县农业产业发展。</t>
  </si>
  <si>
    <t>项目实施后，进一步提升县内农特产品品牌知名度，切实发挥品牌引领作用，拓宽市场销售渠道，提高农业核心竞争力，解决农民丰收后却没市场、没销路等问题，推动全县特色农业产业发展。覆盖受益人口1000户3500人，其中脱贫户和监测对象户500户1750人，促进户均增收1000元以上。</t>
  </si>
  <si>
    <t>带动生产</t>
  </si>
  <si>
    <t>会泽县道成开发投资集团有限公司会泽道成嘉品供应链管理有限公司</t>
  </si>
  <si>
    <t>赵国苍</t>
  </si>
  <si>
    <t>13988973798</t>
  </si>
  <si>
    <t>调减出库</t>
  </si>
  <si>
    <t>会泽县玫瑰鲜切花种植项目</t>
  </si>
  <si>
    <t>钟屏街道</t>
  </si>
  <si>
    <t>双河社区</t>
  </si>
  <si>
    <t>在钟屏街道双河社区建设150亩玫瑰花花卉种植园，并配套完善水、电、路等设施。</t>
  </si>
  <si>
    <t>通过建设会泽县玫瑰花花卉种植园项目，推动会泽县鲜切玫瑰花产业发展，有效解决花卉产业短缺的问题，项目建设后产权归县人民政府所有，预计项目年平均收益不低于5%，同时带动辖区内100户农户户均增收2500元。</t>
  </si>
  <si>
    <t>钟屏街道办事处</t>
  </si>
  <si>
    <t>范金祥</t>
  </si>
  <si>
    <t>1.15调整</t>
  </si>
  <si>
    <t>矿山镇高原特色农业产业示范基地建设项目</t>
  </si>
  <si>
    <t>矿山镇</t>
  </si>
  <si>
    <t>洒衣村</t>
  </si>
  <si>
    <t>围绕矿山镇5000亩马铃薯、草莓、燕麦等特色产业基地，建设最大库容9.94万立方米坝塘一座，项目主要建设内容为：大坝、溢洪道、输水（兼放空）管。1、大坝为建粘土心墙风化料坝，坝顶高程2519.9米，最大坝高27米，坝轴线长82米，坝顶宽5.0米；死水位2509.12米，死库容1.79万立方米；正常蓄水位为2517.89米，正常库容7.55万立方米，兴利库容5.76万立方米；设计洪水位2519.4米，校核洪水位2520.15米，总库容9.94万立方米。
2、溢洪道布置于右坝肩，全长124.11米，由进口引水渠段、控制段、泄槽段、消能段、出水渠段四部分组成，最大下泄流量10.78立方米/秒，采用底流消能。进口段长31.0米；控制段长5.0米，宽3米；泄槽段长103.11米，消力池段长9.0米，出水渠段长7.0米。
3、新建输水（兼放空）管1根，输水（兼放空）管布置于右岸，为坝下埋管，管材为Φ530螺旋焊管，由竖井段、有压段、泵房段、出水渠段四部分组成，全长130.46米。其中竖井段长4.2米，有压管段长108.42米，泵房段长8.84米，出水渠段长9.0米。
4、建设配套建设机耕路2800米，宽4米厚25厘米C25混凝土浇筑。</t>
  </si>
  <si>
    <t>1、项目建成后资产移交洒衣村管理，将增加农业灌溉面积5000余亩，其中草莓、马铃薯、燕麦等高原特色农业产业示范基地3000亩，基地周边片区2000余亩。提升土地利用率和产出率，增加群众收入500元以上。2、带动村洒衣村、布卡村2个集体经济每个增收5万元以上。3.解决和改善5个已脱贫村3265户9119人饮水问题，其中脱贫户和监测对象户931户2898人。</t>
  </si>
  <si>
    <t>1、项目建成后资产移交洒衣村管理，将增加农业灌溉面积5000余亩，其中草莓、马铃薯、燕麦等高原特色农业产业示范基地3000亩，基地周边片区2000余亩。提升土地利用率和产出率，马铃薯亩均产量提升100公斤以上、增加群众收入500元以上。2、带动村洒衣村、布卡村2个集体经济每个增收5万元以上。3.解决和改善5个已脱贫村3265户9119人饮水问题，其中脱贫户和监测对象户931户2898人。</t>
  </si>
  <si>
    <t>矿山镇人民政府</t>
  </si>
  <si>
    <t>王飞</t>
  </si>
  <si>
    <t>矿山镇二关营村农业产业道路建设项目</t>
  </si>
  <si>
    <t>二关营村</t>
  </si>
  <si>
    <t>新修机耕路2600米；建设块石挡土墙1500立方米；建设块石支砌三面光排水沟1200米；安装D80涵管6道32米。</t>
  </si>
  <si>
    <t>项目建成后，有效解决项目区群众农产品生产运输困难，有效降低生产成本。其中，辣椒300亩，玉米700亩，马铃薯500亩。</t>
  </si>
  <si>
    <t>有效解决项目区群众农产品生产运输困难，有效降低生产成本。</t>
  </si>
  <si>
    <t>大井镇井田社区辣椒产业道路建设项目</t>
  </si>
  <si>
    <t>大井镇</t>
  </si>
  <si>
    <t>井田社区</t>
  </si>
  <si>
    <t>1、硬化产业道路围墙地至区布嘎小组长4100米，均宽4米，合计16400平方米；2、硬化产业道路小海子至艾乐小组长1500米，均宽4米，合计6000平方米；3、支砌挡墙800立方米，安装涵管20道160米。</t>
  </si>
  <si>
    <t>项目建设有利于改善项目区基础设施条件，解决了群众出行方便问题，有效解决辣椒销售运输困难问题，通过项目区基础设施建设的建设和进一步改善，将全面增加项目区群众农副产品附加值，增加脱贫群众收入，可辐射带动井田社区5个村民小组501户1394人种植辣椒的积极性。</t>
  </si>
  <si>
    <t>通过项目区基础设施建设的建设和进一步改善，将全面增加项目区群众农副产品附加值，增加脱贫群众收入。</t>
  </si>
  <si>
    <t>501户1394人</t>
  </si>
  <si>
    <t>大井镇人民政府</t>
  </si>
  <si>
    <t>唐鹏</t>
  </si>
  <si>
    <t>上村乡小箐村产业道路基础设施建设项目</t>
  </si>
  <si>
    <t>上村乡</t>
  </si>
  <si>
    <t>小箐村节粉沟</t>
  </si>
  <si>
    <t>道路硬化长1900米，均宽3.5米，厚20厘米.总面积6667平方米，单价120元/平方米（含天然砂砾垫层10厘米)，合计80万元。规格：C30混凝土浇筑。</t>
  </si>
  <si>
    <t>项目建成，改善农民生产生活条件，提升农民生产生活水平。带动农户种植中草药100亩，带动辖区内农户50户198人（其中脱贫户15户53人）户均增加收入1500元以上。项目建成后产权归节粉沟小组集体所有。</t>
  </si>
  <si>
    <t>上村乡人民政府</t>
  </si>
  <si>
    <t>杨剑</t>
  </si>
  <si>
    <t>（前期准备、尽职调查等风控预案等）</t>
  </si>
  <si>
    <t>农产品仓储保鲜冷链基础设施建设</t>
  </si>
  <si>
    <t>大海乡活畜集中屠宰建设项目</t>
  </si>
  <si>
    <t>大海乡</t>
  </si>
  <si>
    <t>二道坪村</t>
  </si>
  <si>
    <t>在大海乡二道坪村按照10000只/年的屠宰加工能力进行设计建设，项目计划占地1765平方米，计划总建筑面积1210平方米。其中：1.新建肉羊屠宰生产线2条、羊肉冷链加工生产线1条和羊肉冷链车物流配送生产线1条，投入资金113.8万元；2.屠宰车间钢架结构240平方米，1500元/平方米，投入资金36万元；3.加工生产车间220平方米，1500元/平方米，投入资金33万元；4.待宰圈、隔离观察圈160平方米，1350元/平方米，投入资金21.6万元；5.急宰间、无害化处理车间、封闭式熏蒸消毒间共150平方米，1500元/平方米，投入资金22.5万元；6.冻库120平方米，1500元/平方米，投入资金18万元；7.检疫车间100平方米（框架结构），2400元/平方米，检疫设备一套，投入资金30万元；8.交易市场300平方米，1800元/平方米，投入资金54万元；9.新建卫生公厕一座30平方米，投入资金18万元；10.新建挡墙80立方米，450元/立方米，投入资金3.6万元；11.新建围墙180米，350元/米，投入资金6.3万元；12.场地硬化600平方米，120元/平方米，投入资金7.2万元；13.配套粪污、管网、环保、电力、监控等设施，投入资金36万元。</t>
  </si>
  <si>
    <t>项目建成后，产权归大海乡人民政府所有，预计项目年化收益率为5%以上，带动辖区内14个村集体经济收入增加20万以上，带动辖区内1450户农户（其中脱贫户和监测对象户400户）户均增加收入500元以上。</t>
  </si>
  <si>
    <t>大海乡人民政府</t>
  </si>
  <si>
    <t>赵红春</t>
  </si>
  <si>
    <t>18887998999</t>
  </si>
  <si>
    <t>田坝乡公锁村、海山村、清河村、白土村粮食主产区配套基础设施建设项目</t>
  </si>
  <si>
    <t>田坝乡</t>
  </si>
  <si>
    <t>公锁村、海山村、清河村、白土村</t>
  </si>
  <si>
    <t>一、在田坝乡公锁村，围绕3280亩粮食生产基地，配套建设：1、新建4米宽机耕道路1条，共计122米，规格为18厘米厚C30混凝土路面，单价50万元/千米，计划投资8万元；2、针对易塌方路面，新建C20混凝土挡350.14立方米，单价650元/立方米，计划投资22万元。二、在田坝乡海山村，围绕5140亩粮食生产基地，配套建设：1、新建4米宽机耕道路1条，共计54米，规格为18厘米厚C30混凝土路面，单价50万元/千米，计划投资3万元；2、针对易塌方路面，新建C20混凝土挡墙241.38立方米，单价650元/立方米，计划投资16万元。三、在田坝乡清河村，围绕2700亩粮食生产基地，配套建设：1、新建4米宽机耕道路1条，共计825米，规格为18厘米厚C30混凝土路面，单价50万元/千米，计划投资40万元；2、新建C20混凝土河堤挡墙4735立方米，单价650元/立方米，计划投资310万元；3、新建箱（4x4米）4米，单价3.5万元/米，计划投资14万元。四、在田坝乡白土村，围绕4380亩粮食生产基地，配套建设：1、新建4米宽机耕道路1条，共计377米，规格为18厘米厚C30混凝土路面，单价50万元/千米，计划投资18万元；2、针对易塌方路面，新建C20混凝土挡4893立方米，单价650元/立方米，计划投资300万元。</t>
  </si>
  <si>
    <t>项目建成后产权归项目实施村委会，项目的建成能有效补足田坝乡公锁村、海山村、清河村、白土村粮食主产区短板、不足，提高项目区防洪、抵御自然灾害能力，提升农田粮食生产力，促使农户2010户8283人（其中：脱贫不稳定户、边缘易致贫户、其他农村低收入群体182户899人）实现人均增收2200元，村集体增加收入3万元以上，有效巩固脱贫成果，助力乡村振兴。预计项目年化收益73万元。</t>
  </si>
  <si>
    <t>项目建成后产权归项目实施村委会，项目的建成能有效补足田坝乡公锁村、海山村、清河村、白土村粮食主产区短板、不足，提高项目区防洪、抵御自然灾害能力，提升农田粮食生产力，玉米亩均产量提升50公斤以上，促使农户2010户8283人（其中：脱贫不稳定户、边缘易致贫户、其他农村低收入群体182户899人）实现人均增收2200元，村集体增加收入3万元以上，有效巩固脱贫成果，助力乡村振兴。预计项目年化收益73万元。</t>
  </si>
  <si>
    <t>田坝乡人民政府</t>
  </si>
  <si>
    <t>韩馥戎</t>
  </si>
  <si>
    <t>定点观测村</t>
  </si>
  <si>
    <t>会泽县2024年新型农业经营主体培育奖励项目</t>
  </si>
  <si>
    <t>相关乡（镇、街道）</t>
  </si>
  <si>
    <t>相关村（社区）</t>
  </si>
  <si>
    <t>1.农业龙头企业奖补。被认定或监测认定为县级、市级、省级和国家级，且联农带农的农业龙头企业分别给予2万元、5万元、10万元和50万元的奖励；
2.专业示范社奖补。被认定或监测认定为县级、市级、省级和国家级，且联农带农的农民专业合作示范社，获批准认定后分别给予2万元、5万元、10万元和50万元的奖励；
3.家庭农场奖补。被认定为市级、省级示范家庭农场，获批准认定后给予5万元、10万元的奖励。</t>
  </si>
  <si>
    <t>引导农业经营主体联农、带农，促进经营主体带动农户1100户4070人（其中：脱贫户和“三类监测对象”300户1080人），促进户均增收1000元以上。</t>
  </si>
  <si>
    <t>引导农业经营主体联农、带农，促进经营主体带动农户1100户4070人。</t>
  </si>
  <si>
    <t>吕金云</t>
  </si>
  <si>
    <t>政策性</t>
  </si>
  <si>
    <t>会泽县2024年联农带农经营主体奖补项目</t>
  </si>
  <si>
    <t>根据云南省支持联农带农经营主体奖补办法(试行)文件精神，对会泽县辖区内联农带农的农业企业、农民专业合作社给予奖补。奖补标准：带动农户不低于30户，户均增收5000元（含）以上，且满足脱贫户或“三类”监测对象占比达带动总农户数的30%以上（注：含30%、如有小数的计算为1户）。每带动1户给予2000元奖补，奖补总额不超过50万元。</t>
  </si>
  <si>
    <t>培育壮大新型农业经营主体，促进全县农业产业提质增效、转型升级和农民增收，进一步完善联农带农机制，巩固拓展脱贫攻坚成果，全面推进乡村振兴战略实施。受益农户1200户4440人（其中脱贫不稳定户、边缘易致贫户、其他农村低收入群体120户447人），促进户均增收1000元以上。</t>
  </si>
  <si>
    <t>培育壮大新型农业经营主体，促进全县农业产业提质增效、转型升级和农民增收，受益农户1200户4440人。</t>
  </si>
  <si>
    <t>会泽县2024年绿色食品牌奖励</t>
  </si>
  <si>
    <t>对2023年获得“三品一标”认证证书的经营主体进行奖补，奖补标准：获得绿色食品认证证书的，申报主体奖5万元；获得有机产品认证证书的，申报主体奖10万元；</t>
  </si>
  <si>
    <t>实施品牌建设，提升农产品品质，推动农业绿色化生产，促进农业绿色化标准化发展。推动经营主体带动脱贫户50户160人，促进户均增收1000元以上。</t>
  </si>
  <si>
    <t>实施品牌建设，提升农产品品质，推动经营主体带动脱贫户50户160人。</t>
  </si>
  <si>
    <t>马斌</t>
  </si>
  <si>
    <t>13577475799</t>
  </si>
  <si>
    <t>会泽县2024年肉牛交易及屠宰奖补项目</t>
  </si>
  <si>
    <t>为推动会泽县肉牛产业全产业链发展，提升附加值，促进肉牛养殖户增收，对县域内开展肉牛集中定点交易和肉牛定点屠宰加工的经营主体给予奖补。年度内肉牛屠宰加工达到2万头（含2万头）以上，每屠宰一头肉牛给予150元的奖补；活牛交易量达到6万头（含6万头）以上，每交易一头活牛给予30元的奖补。</t>
  </si>
  <si>
    <t>通过奖补项目的实施，有力推动肉牛养殖、销售、屠宰加工等全产业链发展。经营主体得以发展壮大，通过畅通销售渠道、提升产业附加值，带动肉牛养殖户增收。项目覆盖受益人口1000户3540人，其中脱贫户和监测对象150户550人，促进户均增收1000元以上。</t>
  </si>
  <si>
    <t>通过奖补项目的实施，加快肉牛产业发展。项目覆盖受益人口1000户3540人。</t>
  </si>
  <si>
    <t>肖志佳</t>
  </si>
  <si>
    <t>13887405531</t>
  </si>
  <si>
    <t>会泽县饲草饲料工作站</t>
  </si>
  <si>
    <t>会泽县2024年种公牛站和核心育种场生产奖补项目</t>
  </si>
  <si>
    <t>为加大肉牛良种推广力度，加快遗传改良步伐，提升肉牛整体良种水平，促进会泽肉牛产业高质量发展，对县域内开展肉牛冻精生产的经营主体给予奖补。年度内生产冻精不低于200万剂，满足我县及周边地区优质肉牛改良需求。奖补方式：主体申报、审核验收、资金兑付。</t>
  </si>
  <si>
    <t>通过奖补项目的实施，加快了肉牛良种推广步伐，满足周边广大地区肉牛改良需要。项目覆盖受益人口2300户8510人，其中脱贫户和监测对象320户1180人，促进户均增收1000元以上。</t>
  </si>
  <si>
    <t>通过奖补项目的实施，加快肉牛良种推广步伐。项目覆盖受益人口2300户8510人。</t>
  </si>
  <si>
    <t>赵鹏</t>
  </si>
  <si>
    <t>会泽县畜禽改良站</t>
  </si>
  <si>
    <t>养殖业基地</t>
  </si>
  <si>
    <t>马路乡2024年山地鸡养殖项目</t>
  </si>
  <si>
    <t>马路乡</t>
  </si>
  <si>
    <t>大坪村、八道拐村</t>
  </si>
  <si>
    <t>在大坪村、八道拐村建设每批次饲养土杂鸡1.2万羽的林下山地鸡适度规模养殖基地。其中：1、大坪村养殖基地新建鸡舍450平方米，围栏1500米，场内道路建设500米，安装饮水管道800米，购置150套饲喂设备及配套电力设施，计划投入资金35.9万元；2、八道拐村养殖基地新建鸡舍650平方米，围栏1500米，场内道路建设500米，进场道路建设500米，安装饮水管道800米，购置150套饲喂设及配套电力设施，计划投入资金45.9万元。</t>
  </si>
  <si>
    <t>建成达产后，每批次可饲养土杂鸡1.2万羽以上，年出栏土杂鸡2万羽以上，养殖存活率达95%以上，实现年销售收入200余万元、利润20余万元。通过项目实施，可增加集体经济收益每年12万元，有效带到农户大力发展山地鸡养殖，稳步提升农户养殖收入（脱贫户319户1378人，其中三类监测对象50户236人），户均每年增收1000元。有效巩固脱贫成果，助力乡村振兴。</t>
  </si>
  <si>
    <t>可增加集体经济收益每年12万元，有效带到农户大力发展山地鸡养殖，有效巩固脱贫成果，助力乡村振兴。</t>
  </si>
  <si>
    <t>马路乡人民政府</t>
  </si>
  <si>
    <t>陆剑</t>
  </si>
  <si>
    <t>市纪委挂钩村</t>
  </si>
  <si>
    <t>马路乡2024年黑山羊养殖示范村建设项目</t>
  </si>
  <si>
    <t>在示范村对养殖户羊舍建设进行补助，其中：1、大坪村新建标准化楼式羊舍320平方米，补助标准600元/平方米，计划投资19.2万元；2、八道拐村新建标准化楼式羊舍450平方米，补助标准600元/平方米，计划投资27万元。</t>
  </si>
  <si>
    <t>通过项目实施，对黑山羊产业发展具有较强的示范带动作用，建设770平米标准化羊舍，饲养肉羊770余只，养殖存活率达95%以上，带动辖区内肉羊养殖大户户均每年增收5000元以上，受益农户12户47人（其中脱贫户12户47人）有效巩固脱贫成果，助力乡村振兴。</t>
  </si>
  <si>
    <t>带动辖区内肉羊养殖大户，增收，受益农户12户47人（其中脱贫户12户47人）有效巩固脱贫成果，助力乡村振兴。</t>
  </si>
  <si>
    <t>马路乡玉米杂交种繁育基地配套基础设施建设项目</t>
  </si>
  <si>
    <t>八道拐村</t>
  </si>
  <si>
    <t>在马路乡八道拐村建设玉米杂交种繁育基地1000亩，配套建设3米宽机耕路4833平方米，规格20厘米厚C25商品混凝土，单价120元/平方米，计划投资57.96万元；1条3层7间的2.76米网带式空气能烘干线，可达到日处理10吨，功率184千瓦，预计投入92.04万元。</t>
  </si>
  <si>
    <t>“通过建设八道拐村建设玉米杂交种繁育基地1000亩，改善产业配套基础设施条件，玉米亩均产量提升50公斤以上，解决农用物资及农产品运输难题，改善农户出行条件，提升人民群众的生产、生活水平。项目建成后产权归八道拐村委会，预计项目年收益率为6％，即90万元。带动辖区内农户165户634人（其中脱贫户136户575人，“三类监测对象”23户103人）户均增加1500元以上，村集体收入增加3万元。</t>
  </si>
  <si>
    <t>入股分红、土地流转、带动务工就业等。</t>
  </si>
  <si>
    <t>吴明辉</t>
  </si>
  <si>
    <t>娜姑镇2024年肉牛产业规模化养殖示范村建设项目</t>
  </si>
  <si>
    <t>娜姑镇</t>
  </si>
  <si>
    <t>拖车村、干海子村、炉房村、发基卡村、绿坪村、红泥村、石门坎村、云峰村</t>
  </si>
  <si>
    <t>在示范村规划建设标准化牛舍28800平方米，对养殖户牛舍建设进行补助，配套实施能繁母牛、饲料青贮、肉牛冻精改良、规模养殖户、饲草加工点奖补，开展技术培训与服务。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</si>
  <si>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按照“小规模、大群体”的发展思路，扶持肉牛养殖户，通过项目实施，对肉牛产业发展具有较强的示范带动作用，受益农户360户。</t>
  </si>
  <si>
    <t>受益农户360户1188人。</t>
  </si>
  <si>
    <t>娜姑镇人民政府</t>
  </si>
  <si>
    <t>张鸿斌</t>
  </si>
  <si>
    <t>娜姑镇项目实施地因原规划属于发展旅游业的坝区，现结合香港小母牛项目实施地更改在8个山区村，项目规模也有所增加。</t>
  </si>
  <si>
    <t>迤车镇2024年肉牛产业规模化养殖示范村建设项目</t>
  </si>
  <si>
    <t>迤车镇</t>
  </si>
  <si>
    <t>高笕、
磨黑、
西土、
迤北、
箐口村</t>
  </si>
  <si>
    <t>在示范村规划建设标准化牛舍35100平方米，对养殖户牛舍建设进行补助，配套实施能繁母牛、饲料青贮、肉牛冻精改良、规模养殖户、饲草加工点奖补，开展技术培训与服务。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</si>
  <si>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按照“小规模、大群体”的发展思路，扶持肉牛养殖户，通过项目实施，对肉牛产业发展具有较强的示范带动作用，受益农户481户。</t>
  </si>
  <si>
    <t>带动周边481农户发展肉牛养殖，促进农户增收。</t>
  </si>
  <si>
    <t>迤车镇人民政府</t>
  </si>
  <si>
    <t>王辉</t>
  </si>
  <si>
    <t>雨碌乡小铺村蔬菜育苗基地建设项目</t>
  </si>
  <si>
    <t>雨碌乡</t>
  </si>
  <si>
    <t>小铺村石丫口</t>
  </si>
  <si>
    <t>小铺村石丫口新建蔬菜育苗大棚及配套设施植基地30亩，（地块整理30亩；机耕路200米，蓄水池1座、输水管道150米、排水沟120米，3米高水泥预制杆塑料大棚19800平方米）。</t>
  </si>
  <si>
    <t>为雨碌乡育苗提供必要条件。提供种苗，辐射带动雨碌乡13个村烤烟、辣椒等种植1500户5400人提供选苗育苗，提高育苗质量，增加农民收入，降低生产成本投入。</t>
  </si>
  <si>
    <t>通过土地流转、带动务工就业等。受益脱贫户181户590人。</t>
  </si>
  <si>
    <t>雨碌乡人民政府</t>
  </si>
  <si>
    <t>胡贵荣</t>
  </si>
  <si>
    <t>乐业镇乐业辣椒新品种杂交制种、示范种植项目</t>
  </si>
  <si>
    <t>乐业镇</t>
  </si>
  <si>
    <t>横山村、清水村、二顺村等村</t>
  </si>
  <si>
    <t>在乐业镇实施乐业辣椒新品种杂交制种16亩，示范种植乐业辣椒新品种2000亩。
1.乐业辣椒新品种杂交制种16亩：通过购买育苗基质等4000袋，162穴育苗漂盘48000个，购置人工授粉工具1批（生石灰、夹子、毛线、手套、网袋等），购买辣椒亲本种子1批，中耕管理含辣椒专用农膜30卷、辣椒专用肥料1.2吨、农药1批等物资，在乐业辣椒研发中心进行“乐业辣椒1号”、“乐业辣椒2号”杂交制种16亩。并开展辣椒育苗、种植、施肥、病虫害防治等技术培训。
2.乐业辣椒新品种示范种植2000亩：利用乐业镇2023年杂交制种自有种子32500克（“乐业辣椒1号”18800克，“乐业辣椒2号”13700克），外购云干椒系列辣椒种子47500克。在乐业镇阿布卡、二顺、横山、六合、罗布、马厂、清水、梭落、务嘎、丫口等10个村（社区），通过统一选种、统一育苗，免费供苗，集中连片移栽，推广种植“乐业辣椒1号”470亩，“乐业辣椒2号”342.5亩，“云干椒”系列1187.5亩。并开展辣椒育苗、种植、施肥、病虫害防治等技术培训。</t>
  </si>
  <si>
    <t>项目实施后，一是降低农户生产成本。16亩制种基地可生产乐业辣椒杂交种480-560千克，按照每亩辣椒用种40克计算，可供12000-14000亩大田用种，杂交种子下一年通过育苗发放给农户种植，可为农户节省种苗成本360-420万元。二是促进辣椒良种化，提高品质。辣椒新品种示范示范种植2000亩，通过统一育苗后免费发放给当地农户种植，带动农户18234户52316人发展乐业辣椒产业135000亩，其中：脱贫户和三类对象1648户5770人，促进辣椒良种化，提高辣椒产量增加品质，进一步打响乐业辣椒品牌。三是土地租金增值，农户将土地出租，每亩可在项目配套前增加土地流转收入300-400元，达到现在出租的1200元/亩，甚至更高的价格。四是辣椒新品种培育项目在生产管理过程中需要大量用工，解决当地农户家门口就近就业，方便照顾家庭的同时还增加劳务收入，平均每人每月增收800元以上。</t>
  </si>
  <si>
    <t>土地流转、带动务工就业</t>
  </si>
  <si>
    <t>乐业镇人民政府</t>
  </si>
  <si>
    <t>林德能</t>
  </si>
  <si>
    <t>乐业镇丫口村露地蔬菜种植基地建设项目</t>
  </si>
  <si>
    <t>丫口村</t>
  </si>
  <si>
    <t>新建泵站1座（含IS100-65-200单级单吸离心泵两台（流量120立方米、扬程47米、电机22千瓦，一备一用），50立方米进水前池1个，30平方米泵房1座，三通道全包普通款水肥机1套，50KVA干式变压器1个，10千瓦输电线路1k米，380V输电线50米），铺设管道2465米，闸阀井31个，修建排水土渠25条5817米，修建田间道路8条，总长3011米，设置10盏绿色防控太阳能杀虫灯。</t>
  </si>
  <si>
    <t>项目实施建成投入使用后：一是受益面积450亩，其中改善灌溉面积350亩，蔬菜亩均产量提升100公斤以上，提高抗灾能力和生产能力，改善农产品品质，每年预计增加纯收入为32.15万元；二是机耕道路建好后，到地里的生产物资和收获的农产品运输方便，节省了劳动力和生产成本，预计每亩每年可节约生产成本200元左右，机耕路覆盖面积450亩，450亩每年可以为当地受益农户节约生产成本9万元以上；项目区位于乐业镇丫口村，受益农户656户1723人，其中：脱贫户216户720，监测对象42户201人。实现项目区农民每年增加纯收入844.90元/户，年增加纯收入321.68元/人；四是项目建设施工期间，该村有技术的群众可以到工地就地务工，项目完成后，农户通过土地流转与劳务用工增加收入；五是项目建成对丫口村露天蔬菜产业基地及配套改造，群众生产生活水平明显提高；露天种植450亩特色蔬菜，有效改善覆盖区域蔬菜种植成本高问题，增加群众收入；五是项日验收合格率100%，任务完成率100%。</t>
  </si>
  <si>
    <t>乐业镇务嘎、乐业村露地蔬菜种植基地建设项目</t>
  </si>
  <si>
    <t>务嘎村、乐业村</t>
  </si>
  <si>
    <t>在乐业镇务嘎、乐业村发展露地蔬菜种植基地630亩，配套建设：
1.灌溉排水与节水设施：新建泵站1座（含IS100-65-200单级单吸离心泵两台（流量100立方米、扬程50米、电机22千瓦，一备一用），50立方米进水前池1个，30平方米泵房1座，三通道全包普通款水肥机1套，全自动反冲过滤器（1000米米*2，含辅材、安装）1套，叠片过滤器（三寸四组，含辅材、安装）1套，控制柜（1控2，含软启动器，380V22千瓦变频器一套,含辅材、安装）50KVA干式变压器1个，10千瓦输电线路220米，380V输电线50米），铺设管道2080米，闸阀井29个。
2.田间道路工程：修建田间道路6条，总长2818米，修建路边沟3471米。
3.设置10盏绿色防控太阳能杀虫灯。</t>
  </si>
  <si>
    <t>项目实施建成投入使用后：一是受益面积630亩，其中改善灌溉面积300亩，蔬菜亩均产量提升100公斤以上，提高抗灾能力和生产能力，改善农产品品质，每年预计增加纯收入为76.46万元；二是机耕道路建好后，到地里的生产物资和收获的农产品运输项目区位于乐业镇务嘎、乐业村，受益农户1232户3421人，其中：脱贫户326户1023人，监测对象67户201人。项目实施后，项目区农民每年增加总收入584.83元/户，年增加纯收入210.62元/人。四是项目建设施工期间，该村有技术的群众可以到工地就地务工，增加一定的务工收入；五是项目建成对务嘎、乐业村露地蔬菜产业基地及配套改造，群众生产生活水平明显提高；露地种植630亩特色蔬菜，有效改善覆盖区域蔬菜种植成本高问题，增加群众收入；五是项日验收合格率100%，任务完成率100%。</t>
  </si>
  <si>
    <t>乐业镇人参果种植基地建设项目</t>
  </si>
  <si>
    <t>清水村</t>
  </si>
  <si>
    <t>在清水村建设人参果种植基地1000亩，涉及清水村皮坡、羊草房、下干冲、路家冲、中台子等小组。1.新建产业道路，均宽3.5米，长3000米，共10500平方米，浆砌石路肩，砂石路面。2.排水沟1000米，管网等排灌设备1000米。3.土地平整1000亩。4.蓄水池300立方米，配套设施1套。</t>
  </si>
  <si>
    <t>通过建设人参果种植基地建设项目，对农业产业机耕路、管网建设夯实产业发展基础设施建设，种植1000亩人参果，带动乐业镇特色产业发展。项目建成后产权归乐业镇人民政府所有，预计项目年收益率为6%，即135万元。带动辖区内165（其中脱贫户43户，“三类监测对象”9户），户均增收800元以上。</t>
  </si>
  <si>
    <t>乐业镇辣椒分拣烘烤初加工建设项目</t>
  </si>
  <si>
    <t>乐业村</t>
  </si>
  <si>
    <t>在乐业镇乐业村建设辣椒分拣、烘烤初加工车间：1.新建钢结构，砖砌体彩钢瓦车间880平方米，长33米，宽26米，高3.5米，每平方米880元，计划投资92.4万元。2.配套建设M7.5浆砌石挡墙365立方米，挡墙长75米，平均高3米，底宽2米，收口0.8米，每立方米380元，计划投资13.87万元。2.C25砼硬化场地2310.5平方米，长50米，宽46.21米，厚0.2米，每平方米120元，计划投资27.618万元。3.购置安装辣椒烘烤设备一套，计划投资31.072万元。</t>
  </si>
  <si>
    <t>项目建成后产权归乐业镇人民政府所有，项目建成后产权归乐业村村集体所有，预计项目年化收益率为10%，即15万元，可带动辖区内463户农户(其中脱贫户165户、监测户46户)户均增加收入1000元以上，村集体增加收入2万元以上。项目建成后，提高乐业辣椒品质、延长辣椒贮藏保质期，辐射带动1万亩辣椒产业，覆盖受益人口1656户3723人，其中：脱贫户216户720，监测对象36户130人。</t>
  </si>
  <si>
    <t>订单收购、劳务用工</t>
  </si>
  <si>
    <t>大桥乡马铃薯和燕麦原种繁育基地建设项目</t>
  </si>
  <si>
    <t>大桥乡</t>
  </si>
  <si>
    <t>大桥村</t>
  </si>
  <si>
    <t>计划投资337万元：1、安装水肥一体化系统一套；补助生产100万粒原原种。2.马铃薯和燕麦原种生产基地建设：建设马铃薯和燕麦良种生产基地200亩，硬化田间主机耕路3千米，路面提升次机耕路1千米；购置马铃薯和燕麦病虫害监测设施设备2套；马铃薯和燕麦病害统防统治200亩。</t>
  </si>
  <si>
    <t>通过建设马铃薯和燕麦原种繁育基地，轮作种植马铃薯和燕麦良种200亩，组织开展原原种生产工作，促进全乡马铃薯种薯及时更新换代，建成良种繁育示范乡镇。项目建成后产权归大桥乡人民政府。带动辖区内农户6300户（其中脱贫户2600户，“三类监测对象”210户）。</t>
  </si>
  <si>
    <t>组织开展良种繁育和生产工作，促进全乡马铃薯种薯及时更新换代，建成良种繁育示范乡，带动全乡马铃薯和燕麦持续健康发展。</t>
  </si>
  <si>
    <t>大桥乡人民政府</t>
  </si>
  <si>
    <t>吴涛</t>
  </si>
  <si>
    <t>待补镇标准采摘园建设项目</t>
  </si>
  <si>
    <t>待补镇</t>
  </si>
  <si>
    <t>鹧鸡村</t>
  </si>
  <si>
    <t>1、建设高标准大棚30亩。规格：高7.88米，长60米；2、建设立体种植架长60米和种植槽宽0.4米；3、配套建设智能水肥一体化、给排水设施1套；4、建设增温、降温设施1套。建设生产用房200平方米；5、棚间道路硬化300平方米；6.配套电力设施建设，新增变压器1台，输电线路30米。</t>
  </si>
  <si>
    <t>项目建覆盖辖区内“三类监测对象”93户589人。</t>
  </si>
  <si>
    <t>土地流转、劳务用工就业等。</t>
  </si>
  <si>
    <t>待补镇人民政府</t>
  </si>
  <si>
    <t>夏鑫</t>
  </si>
  <si>
    <t>大井镇蔬菜产业配套基础设施建设项目</t>
  </si>
  <si>
    <t>德白、治补</t>
  </si>
  <si>
    <t>围绕1000亩蔬菜基地，配套建设：修复跨江引水设施一座：更换跨江引水管道DN300镀锌管道150米，单价1000元/米，修复跨江桥墩及牵引钢绳，计划投资135万元；挡墙500米，单价500元/立方米，计划投资25万元；泄洪沟渠1000米，单价500元/米，计划投资50万元；灌溉沟渠1000米，单价500元/米，计划投资50万元；引水管道及喷灌管道安装1000亩，单价1000元/亩，计划投资100万元。</t>
  </si>
  <si>
    <t>项目建成后资产归治补、德白村所有，夯实冬早蔬菜产业配套基础设施建设，培肥地力，提高农产品质量，蔬菜亩均产量提升100公斤以上，增加菜农收入，项目受益人口286户948人。其中：脱贫人口15户51人，三类监测对象8户30人，户均每年增收1000元。</t>
  </si>
  <si>
    <t>提高农产品质量，增加菜农收入，项目受益人口286户948人。</t>
  </si>
  <si>
    <t>张柱友</t>
  </si>
  <si>
    <t>者海镇发基村产业配套基础设施建设项目</t>
  </si>
  <si>
    <t>者海镇</t>
  </si>
  <si>
    <t>发基村一至四组</t>
  </si>
  <si>
    <t>围绕发基村500亩花卉种植产业基地、存栏规模200头肉牛养殖场及175亩水产养殖基地，规划建设内容如下：1.新建取水坝塘1座库容20000立方米，按200元/立方米畜水规划设计，配套建设溢洪道、闸阀房、冲砂管等基础设施，计划投资200万元；2.配套新建DN110镀锌管4000米，单价120元/米；DN200镀锌管1000米，单价330元/米，计划投资81万元；3.配套新建C25混凝土产业道路400米，宽4米，厚0.2米，单价600元/立方米，计划投资16万元；4.新建100立方米蓄水池2座，按单价700元/立方米畜水计算，计划投资14万元；5.新建排灌沟渠1条，长1500米，沟深0.8米，沟心宽0.5米，单价320元/立方米块石支砌计算，计划投资49万元。</t>
  </si>
  <si>
    <t>1.项目建立后，产权归发基村集体所有，由发基村委会行使资产所有权和管护权；2.项目建成后，可解决200头肉牛养殖场、175亩水产养殖基地、500亩花卉种植产业基地生产用水问题；3.项目建成后，可覆盖发基村脱贫户358户1322人，其中“三类监测对象”18户68人，户均每年增收1000元。</t>
  </si>
  <si>
    <t>依托发基村股份经济合作联合社，助推发基村肉牛、水产、花卉产业良好发展，年带动土地流转500亩，年带动劳动用工1500余人次，受益农户60户210人。</t>
  </si>
  <si>
    <t>者海镇人民政府</t>
  </si>
  <si>
    <t>华玉明</t>
  </si>
  <si>
    <t>13769765966</t>
  </si>
  <si>
    <t>上村乡马龙村产业基础设施配套建设项目</t>
  </si>
  <si>
    <t>马龙村</t>
  </si>
  <si>
    <t>从中梁子新建一根DN150输水主管到上村乡马龙村，供排水管道11.66千米，取调水池5座；解决1800亩产业灌溉用水问题。</t>
  </si>
  <si>
    <t>解决全村307户，1274人，灌溉用水和1800亩产业灌溉用水。</t>
  </si>
  <si>
    <t>解决全村307户1274人，灌溉用水。</t>
  </si>
  <si>
    <t>驾车乡驾车村马铃薯基地产业配套设施建设项目</t>
  </si>
  <si>
    <t>驾车乡</t>
  </si>
  <si>
    <t>驾车村</t>
  </si>
  <si>
    <t>在驾车村500亩马铃薯基地内，配套建设：排涝沟渠900米，排涝涵管500米，安装引水管5000米，型号50管；喷灌管道安装200亩，新建育苗大棚260平方米。</t>
  </si>
  <si>
    <t>1.项目建成后产权归驾车乡驾车村委会集体所有。2.项目建成后农业生产基础设施进一步完善，持续稳定发展农业生产，改善群众生产生活条件。3.项目建覆盖辖区内“三类监测对象”22户71人。</t>
  </si>
  <si>
    <t>提升人民群众的生产、生活水平，降低农业生产成本。</t>
  </si>
  <si>
    <t>驾车乡人民政府</t>
  </si>
  <si>
    <t>曾招志</t>
  </si>
  <si>
    <t>鲁纳乡鲁纳村产业发展基础设施配套项目</t>
  </si>
  <si>
    <t>鲁纳乡</t>
  </si>
  <si>
    <t>鲁纳村</t>
  </si>
  <si>
    <t>围绕蔬菜产业基地1000亩，配套建设：
1.灌溉工程：新建前置滤池1座，新建200立方米蓄水池1个及闸阀室1座，新建100立方米蓄水池2个，安装到地90PE主管10千米，配套管网闸阀，铺设到地32PE分管40千米，计划投资134.5万元；
2.田间机耕道路工程：新修机耕路4条，小梁子-大地脑包560米，宽4米；新修新田-瓦房梁子机耕路900米，均宽4米；新修新田至塌土岩机耕路600米，均宽4米；新修公房-大草皮机耕路600米，均宽4米，计划投资53.2万元；
3.基地配套道路设施4713米，规格为20厘米厚C25混凝土路面，计划投资251.64万元；
4.配套喷（滴）灌水肥一体化设备一套，计划投资20.66万元；
5.朝阳水库南北干管维修工程：包含土方开挖500立方米，安装DN450螺旋焊管550米，配套伸缩节，镇支墩C25砼72立方米，钢模板制安拆除150平方米；计划投资60万元。</t>
  </si>
  <si>
    <t>项目建成后将夯实蔬菜产业配套基础设施建设，培肥地力，提高农产品质量，蔬菜亩均产量提升100公斤以上；所形成的资产归鲁纳乡鲁纳村委会所有，村级合作社通过与经营主体合作经营，增加村级集体经济收入，带动群众就近务工50人左右。带动农户189户720人，其中:脱贫人口51户209人，三类监测对象3户9人，户均每年增收1000元。</t>
  </si>
  <si>
    <t>建成设施农业样板基地，发展精特作物400亩，通过土地流转、务工就业等，带动农户189户720人增收。</t>
  </si>
  <si>
    <t>鲁纳乡人民政府</t>
  </si>
  <si>
    <t>朱金奎</t>
  </si>
  <si>
    <t>雨碌乡小米村“万寿菊、油菜花种植基地”及配套设施建设项目</t>
  </si>
  <si>
    <t>小米村</t>
  </si>
  <si>
    <t>依托雨碌丰富的文旅资源，以旅游文化资源+产业+地方特色产品为元素，并吸收当地有劳动力的群众在基地里打工，使受益群众增加了家庭收入。建设内容：
1.新建蓄水池3个，每个200立方米，结构为混凝土浇筑，计划投资39.3万元；
2.安装DN200输水钢管2200米，每米造价222元，计划投资48.84万元；
3.安装DN150输水钢管5600米，每米造价122元，计划投资68.32万元；
4.安装PE100分水管5000米，每米造价87.48元，计划投资43.74万元；
5.新修并硬化产业路2千米，均宽4米，规格为20厘米厚C25混凝土路面，单价120元/平方米，计划投资96万元。</t>
  </si>
  <si>
    <t>通过项目的实施，使项目区以提升农民生活品质为根本，以推进村庄环境整治为重点，以展现农村生态农业为特色，形成的固定资产归村集体所有。收益主要用于巩固拓展脱贫攻坚成果，增加脱贫群众收入，壮大村集体经济。受益农户1347户4660人（其中：脱贫户420户，1657人，脱贫不稳定户、边缘易致贫户、其他农村低收入群体4户14人），户均每年增收1000元。</t>
  </si>
  <si>
    <t>依托雨碌丰富的文旅资源，结合乡村振兴战略的实施，以旅游文化资源+产业+地方特色产品为元素，并吸收当地有劳动力的群众在基地里打工，使受益群众增加了家庭收入。</t>
  </si>
  <si>
    <t>刘爱臣</t>
  </si>
  <si>
    <t>上村乡大松树村中坪子小组产业道路建设项目</t>
  </si>
  <si>
    <t>大松树村中坪子小组</t>
  </si>
  <si>
    <t>发展生姜、菜豌豆等种植100亩，配套建设产业道路硬化长2500米，均宽3.5米。</t>
  </si>
  <si>
    <t>项目实施后，方便群众发展生姜、菜豌豆等产业，改善生产生活条件。受益农户69户256人，其中脱贫户和“三类监测对象”36户132人。</t>
  </si>
  <si>
    <t>钟屏街道大型搬迁安置区“微菜园”建设项目</t>
  </si>
  <si>
    <t>思源、双河社区</t>
  </si>
  <si>
    <t>1.在钟屏街道思源、双河、红石岩社区新建菜园地240亩，理墒整理1200元/亩，计划投资27万元；
2.新建排水沟渠150米，沟心宽0.5米，高0.5米，沟帮宽0.2米，沟底厚0.1米，C20混凝土浇筑，计划投资15万元；
3.铺设DN80灌溉主管1000米，铺设DN40支管2000米，DN32软管2000米，计划投资20万元。
4.开挖灌溉水井27个，3000元/个，计划投资8万元。
5.抽水设备27套，4000元/套，计划投资10万元。</t>
  </si>
  <si>
    <t>项目建成后产权归思源、红石岩、双河社区村集体所有，预计项目年化收益率为5%，即4万元，可带动辖区内547户农户(其中脱贫户460户、监测户60户)户均增加收入500元以上，每个村集体增加收入3万元以上。覆盖受益人口547户1500人，其中：脱贫户460户900人，监测对象60户160人。</t>
  </si>
  <si>
    <t>项目建成后，可带动安置区搬迁群众500人就业，预计人均增收500元以上；同时丰富搬迁户的“菜篮子”。</t>
  </si>
  <si>
    <t>会泽县迤车镇箐口村瓦厂小组小春马铃薯产业道路建设项目</t>
  </si>
  <si>
    <t>箐口村</t>
  </si>
  <si>
    <t>发展马铃薯种植500亩，在迤车镇箐口村瓦厂小组配套建设：
1.小春马铃薯产业道路8625平方米，C20混凝土路面硬化厚20公分，单价120元/平方米，概算投资103.5万元；
2.新建排水渠道三面光侧沟，渠道为C20混凝土浇筑，过水断面为宽0.4米×高0.6米，侧墙厚0.2米，底厚0.15米，全长400米，单价350元/米，概算投资14万元；
3.挡墙建设新建块石混凝土挡墙。长85米，高3.5米，上底0.6米，下底1.5米，共计310立方米，单价500元/立方米；概算投资15.5万元。</t>
  </si>
  <si>
    <t>项目建成后产权归村集体所有，产业基础设施服务功能进一步完善，群众生产生活水平明显提高。该项目建成后可以满足箐口村1200亩小春马铃薯连片种植道路需求，同时促进迤车小春马铃薯特色产业发展，促进176户568人（其中：脱贫户37户121，监测对象9户21人），户均每年增收500元，增收致富。</t>
  </si>
  <si>
    <t>推进产业发，助力群众增收</t>
  </si>
  <si>
    <t>176户568人</t>
  </si>
  <si>
    <t>雨碌乡座江村大麦地小组产业道路建设项目</t>
  </si>
  <si>
    <t>座江村大麦地小组</t>
  </si>
  <si>
    <t>1.金家麦地至大麦地7.8千米。采用C30混凝土浇灌（含土方开挖、路基调形），均宽4米，厚0.20米,31200平方米，预计436.8万元；2.挡墙长150米，高3米，底宽1.2米，口宽0.6米，405立方米，预计15.39万元。3.安装DN1000混凝土涵管8道，长40米，预计1.6万元。</t>
  </si>
  <si>
    <t>金家麦地至大麦地道路硬化成为大麦地小组群众农业经济和产业发展的制约瓶颈，也是群众反映最强烈的问题。该项目建成后能解决大麦地小组500亩新品种高产玉米示范种植，200亩辣椒种植，农产品运输难问题，同时解决104户398人群众出行问题，满足群众的生产生活需要，为种植创造有利条件，带动当地群众逐步富裕，进一步巩固拓展座江村脱贫攻坚成果，接续乡村振兴战略打下良好基础。</t>
  </si>
  <si>
    <t>104户398人</t>
  </si>
  <si>
    <t>火红乡2024年肉牛产业规模化养殖示范村建设项目</t>
  </si>
  <si>
    <t>火红乡</t>
  </si>
  <si>
    <t>阿拉米村、冒沙井村、冬瓜林村、桥边村、岩脚村</t>
  </si>
  <si>
    <t>在示范村规划建设标准化牛舍27120平方米，对养殖户牛舍建设进行补助，配套实施能繁母牛、饲料青贮、肉牛冻精改良、规模养殖户、饲草加工点奖补，开展技术培训与服务。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</si>
  <si>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按照“小规模、大群体”的发展思路，扶持肉牛养殖户，通过项目实施，对肉牛产业发展具有较强的示范带动作用，受益农户350户。</t>
  </si>
  <si>
    <t>受益农户350户1125人，带动周边农户增加肉牛养殖规模，促进农户增收。</t>
  </si>
  <si>
    <t>火红乡人民政府</t>
  </si>
  <si>
    <t>王铭</t>
  </si>
  <si>
    <t>者海镇2024年肉牛产业规模化养殖示范村建设项目</t>
  </si>
  <si>
    <t>陆兴、
油房、
三多多、
三家村、
发基村</t>
  </si>
  <si>
    <t>在示范村规划建设标准化牛舍29100平方米，对养殖户牛舍建设进行补助，配套实施能繁母牛、饲料青贮、肉牛冻精改良、规模养殖户、饲草加工点奖补，开展技术培训与服务。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</si>
  <si>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按照“小规模、大群体”的发展思路，扶持肉牛养殖户，通过项目实施，对肉牛产业发展具有较强的示范带动作用，受益农户386户。</t>
  </si>
  <si>
    <t>项目覆盖农户386户1737人（其中：脱贫不稳定户、突发困难户，边缘易致贫户112户337人）。带动周边400余户农户发展肉牛养殖，促进农户增收。</t>
  </si>
  <si>
    <t>周应斌</t>
  </si>
  <si>
    <t>田坝乡2024年肉牛产业规模化养殖示范村建设项目</t>
  </si>
  <si>
    <t>红岩、奋斗、李子箐、板坡、海山、车乌</t>
  </si>
  <si>
    <t>在示范村规划建设标准化牛舍36420平方米，对养殖户牛舍建设进行补助，配套实施能繁母牛、饲料青贮、肉牛冻精改良、规模养殖户、饲草加工点奖补，开展技术培训与服务。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</si>
  <si>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按照“小规模、大群体”的发展思路，扶持肉牛养殖户，通过项目实施，对肉牛产业发展具有较强的示范带动作用，受益农户361户。</t>
  </si>
  <si>
    <t>带动周边361农户发展肉牛养殖，促进农户增收。</t>
  </si>
  <si>
    <t>大桥乡2024年肉牛产业规模化养殖示范村建设项目</t>
  </si>
  <si>
    <t>错初村、王家山村、凉水村、者米村</t>
  </si>
  <si>
    <t>在示范村规划建设标准化牛舍28560平方米，对养殖户牛舍建设进行补助，配套实施能繁母牛、饲料青贮、肉牛冻精改良、规模养殖户、饲草加工点奖补，开展技术培训与服务。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</si>
  <si>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按照“小规模、大群体”的发展思路，扶持肉牛养殖户，通过项目实施，对肉牛产业发展具有较强的示范带动作用，受益农户306户。</t>
  </si>
  <si>
    <t>有效带到农户大力发展肉牛养殖，稳步提升306户农户养殖收入。</t>
  </si>
  <si>
    <t>乐业镇长岭村、鲁珠村2024年肉牛产业规模化养殖示范村建设项目</t>
  </si>
  <si>
    <t>乐业镇长岭村、鲁珠村</t>
  </si>
  <si>
    <t>在乐业镇长岭村、鲁珠村实施肉牛优势特色产业集群试点示范村建设，配套建设内容：
1、建牛舍2520平方米，每平方米奖补300元，建堆粪棚630平方米，每平方米奖补135元，计划投资84.105万元。
2、实施能繁母牛奖补315头，每头奖补180元，计划投资5.67万元。
3、饲料青贮推广及饲草收储加工1500吨，每吨奖补60元，计划投资9万元。
4、开展技术培训与服务1.225万元。
项目概算总投资100万元。</t>
  </si>
  <si>
    <t>按照“小规模、大群体”的发展思路，扶持肉牛养殖户，通过项目实施，对肉牛产业发展具有较强的示范带动作用，肉牛养殖存活率达95%以上，提高养殖户肉牛饲养技术水平，受益人口36户150人，户均每年增收1000元。</t>
  </si>
  <si>
    <t>乐业镇2024年肉牛产业规模化养殖示范村建设项目</t>
  </si>
  <si>
    <t>乐业镇阿布卡村、双沟村、拖落村、团坡村、乐业村、务嘎村</t>
  </si>
  <si>
    <t>在示范村规划建设标准化牛舍30240平方米，对养殖户牛舍建设进行补助，配套实施能繁母牛、饲料青贮、肉牛冻精改良、规模养殖户、饲草加工点奖补，开展技术培训与服务。</t>
  </si>
  <si>
    <t>按照“小规模、大群体”的发展思路，扶持肉牛养殖户，通过项目实施，对肉牛产业发展具有较强的示范带动作用，受益农户384户。</t>
  </si>
  <si>
    <t>受益农户384户，1200余人</t>
  </si>
  <si>
    <t>五星乡2024年肉牛产业规模化养殖示范村建设项目</t>
  </si>
  <si>
    <t>披戛、石龙、干松林、野猪冲、红石岩、包谷箐6个村</t>
  </si>
  <si>
    <t>在示范村规划建设标准化牛舍19080平方米，对养殖户牛舍建设进行补助，配套实施能繁母牛奖补、优质饲草料种植收储推广、优质肉牛冻精改良推广、对能繁母牛养殖户推广执行“能繁母牛保险”政策、开展技术培训与服务。</t>
  </si>
  <si>
    <t>按照“小规模、大群体”的发展思路，扶持肉牛养殖279户，通过项目实施，对肉牛产业发展具有较强的示范带动作用，受益农户279户。</t>
  </si>
  <si>
    <t>项目覆盖农户279户1138人（其中：脱贫户、脱贫不稳定户、边缘易致贫户114户523人）。带动周边农户发展肉牛养殖，促进农户增收。</t>
  </si>
  <si>
    <t>五星乡人民政府</t>
  </si>
  <si>
    <t>李顺稳</t>
  </si>
  <si>
    <t>新街乡2024年肉牛产业规模化养殖示范村建设项目肉</t>
  </si>
  <si>
    <t>新街乡</t>
  </si>
  <si>
    <t>花鱼、马店等16个村</t>
  </si>
  <si>
    <t>扶持建设牛舍30000平方米，堆粪场9000平方米，收储加工全株青贮玉米、全株饲用燕麦5000吨，优质燕麦、黑麦草等优质青干草2000吨。</t>
  </si>
  <si>
    <t>按照“小规模、大群体”的发展思路，扶持肉牛养殖210户以上，通过对新建圈舍及优质饲草补助，对肉牛产业发展具有较强的示范带动作用，受益农户210户以上。</t>
  </si>
  <si>
    <t>受益210户735人</t>
  </si>
  <si>
    <t>新街乡人民政府</t>
  </si>
  <si>
    <t>丁鹏</t>
  </si>
  <si>
    <t>火红乡万亩马铃薯种薯基地建设项目</t>
  </si>
  <si>
    <t>冬瓜林、冒沙井、三甲、桥边、阿拉米</t>
  </si>
  <si>
    <t>一、建筑工程：新建恒温冷藏库1000平方米，种薯分拣场地500平方米，电力设施1台（套）；二、机械设备：安装电子磅秤1台；三、道路及提水：机耕路长4千米，100立方米水池5个，供水管道3750米。</t>
  </si>
  <si>
    <t>项目建成投产后：1、平均亩产原种种薯1.5吨，按平均每公斤3元计算，每亩种薯产值4500元，按每亩250公斤一级种扩繁，可满足2000亩一级种薯扩繁；2000亩一级马铃薯种薯基地，每年可生产种薯3000吨，平均每吨按2400元计算，每年总产值达720万元，按每亩250公斤二级种薯扩繁，可满足12000亩二级种薯种植生产。2、根据国家利益联结机制，原种扩繁主体每亩返给村级合作社作为村集体经济按8%的收益计算，村集体每亩可收益1200元×0.08=96元，概算为19.2元；一级种扩繁主体每亩返给村级合作社作为村集体经济按8%的收益计算，村集体每亩可收益720元×0.08=57.6元，概算为20元。</t>
  </si>
  <si>
    <t>矿山镇万亩马铃薯种薯基地建设项目</t>
  </si>
  <si>
    <t>布卡村</t>
  </si>
  <si>
    <t>马铃薯良种繁育面积3356亩，500立方米蓄水池5座，配套建设产业道路10千米，宽4.5米、灌溉管道12千米，支彻挡墙3605立方米，配套用房1200平方米。</t>
  </si>
  <si>
    <t>为马铃薯标准化种薯生产，新品种试验、示范、选育和技术推广、培训服务及农业科技展示提供必要条件。带动8个村低收入农户及监测户237户849人稳定增收。</t>
  </si>
  <si>
    <t>通过土地流转、带动务工就业等。受益脱贫户271户1052人。</t>
  </si>
  <si>
    <t>已获得县自然资源局批准，土地性质为一般耕地，且已获得设施农用地备案</t>
  </si>
  <si>
    <t>火红乡龙树村玉米产业基地建设项目</t>
  </si>
  <si>
    <t>龙树村</t>
  </si>
  <si>
    <t>新建生产用水水池500立方米4个，100立方米2个，100镀锌管2000米，PEC50管5000米，32管5000米，25管10000米；新建机耕路18千米，有效路面3米，0.5米涵管180米，挡墙200立方米。</t>
  </si>
  <si>
    <t>通过机耕路建设和生产用水配套改造建设，种植烤烟1200亩，玉米4300亩，辣椒200亩，马铃薯400亩，中药材500亩及其他作物1595亩，预计项目年增收76万元，带动本村农户436户（其中脱贫户235户，三类对象79户）户均增收0.17万元</t>
  </si>
  <si>
    <t>会泽县2024年马铃薯种薯繁育项目</t>
  </si>
  <si>
    <t>会泽县良种场、石鼓村</t>
  </si>
  <si>
    <t>繁育云薯304、合作88、会薯系列脱毒马铃薯原原种2500万粒，免费发放给会泽县相应乡镇马铃薯种植户种植。</t>
  </si>
  <si>
    <t>项目实施后，马铃薯优质种薯得到保障。通过脱毒种薯推广覆盖种植户5000户17500人，其中脱贫户和“三类监测对象”1500户5250人，促进户均增收2500元。</t>
  </si>
  <si>
    <t>通过脱毒种薯推广覆盖种植户5000户17500人，其中脱贫户和“三类监测对象”1500户5250人，促进户均增收2500元。</t>
  </si>
  <si>
    <t>乐业镇黑山村玉米新品种制种基地建设项目</t>
  </si>
  <si>
    <t>黑山村</t>
  </si>
  <si>
    <t>在乐业镇黑山村发展玉米新品种制种基地300亩，配套建设：1.新建产业道路长2360米，均宽3.5米，共8260平方米（浆砌石路肩，砂石路面）。2.新建排水沟2500米，沟心宽0.5米，高0.5米，沟帮宽0.2米，沟底厚0.1米；安装0.6-1.2米口径涵管36根。3.新建智慧农业灌溉系统抽水机、过滤器、肥水一体机、管网、蓄水池等灌溉设备。4.土地平整300亩。5.架设电力线路，安装电力变压器及配套设施1套。</t>
  </si>
  <si>
    <t>通过建设黑山村300亩玉米新品种制种基地项目，可以加速乐业玉米优良品种推广使用，提高乐业玉米生产产量，提升玉米品质，同时增强了乐业玉米种子质量和科技含量，打造了乐业玉米品牌，并在竞争中取得优势。并通过项目开展相关栽培技术培训，实现乐业优质玉米品种的规模化、标准化生产，从而明显提升了乐业玉米产业化水平，促进农民增收。项目建成后产权归乐业镇人民政府所有，预计项目年收益率为3%，即6万元。带动辖区内562户（其中脱贫户306户，“三类监测对象”50户），户均增收1600元以上。</t>
  </si>
  <si>
    <t>乐业镇长岭村机耕路建设项目</t>
  </si>
  <si>
    <t>长岭村</t>
  </si>
  <si>
    <t>长岭村机耕路建设项目：高松树小组：5千米；大地小组：3千米；长岭小组：4千米；小闸冲小组：3千米；大田冲小组：2千米；小横山小组：2千米；合计19千米，均宽3.5米，共66500平方米；计划每千米投资25万元，合计：475万元。</t>
  </si>
  <si>
    <t>通过项目实施，夯实乐业镇长岭村农业生产基础设施，方便400余户群众生产生活，减轻农业生产成本，切实带动群众增收致富，助推乐业辣椒“组织化、规模化、特色化、优质化、品牌化”发展。1.项目建成后产权归乐业镇人民政府所有，移交项目村村集体管理使用。2.项目建成后农业生产基础设施进一步完善，持续稳定发展乐业辣椒产业，推动形成“一村一品”发展格局，促进辣椒产业提档升级，改善群众生产生活条件。3.项目建成后可受益辖区内403户1236人生活。</t>
  </si>
  <si>
    <t>提高农业生产，降低生产成本</t>
  </si>
  <si>
    <t>古城街道中河社区瓢坝蔬菜基地建设项目</t>
  </si>
  <si>
    <t>古城街道</t>
  </si>
  <si>
    <t>中河社区</t>
  </si>
  <si>
    <t>建设露天蔬菜基地200亩。1.机耕路建设。建设机耕路3条长1500米，宽4米，（10厘米厚碎（砾）石碾压、8厘米厚泥结石面层）；φ1000水泥涵管60米，预计投资45.8万元；2.排水沟建设。建设宽2米，深1.5米排水沟4条1800米，宽1.5米，深1.5米排水沟10条5000米，开挖外运土方16650立方米，单价22元/立方米，预计资金36.6万元；3.排洪站建设。建设排洪站1座30平方米，安装排洪泵2座（功率55千瓦1座、30千瓦1座），φ350铸铁管15米，φ250铸铁管15米，支砌挡墙180立方米（高3米，下底宽1.5米，上口宽0.5米，块石支砌，M7.5砂浆填充，M10勾缝），建设集水池1个，开挖土方外运2400立方米，预计资金24万元；4.灌溉设施，建设取水池2个，长宽各20米，深3米，开挖外运土方2400立方米，安装取水泵4台（功率18.5千瓦）；建设φ110PVC灌溉主管网800米，φ50PE次主管网3000米，预计资金17万元；5.建设生产工具储存间30平方米，预计单价1000/平方米，预计资金3万元；6.建设380V电力线路3200米，预计10万元；7、管理设施护栏建设。建设基地护栏1000米，预计单价135元/米，预计资金13.5万元。8、土石方外运。开挖外运基地现有土石方4600立方米，预计投资10.1万元。</t>
  </si>
  <si>
    <t>项目建成后将夯实蔬菜产业配套基础设施建设，培肥地力，提高农产品质量，蔬菜亩均产量提升100公斤以上；所形成的资产归古城街道中河社区所有，通过租赁方式与生产经营主体合作经营，预计项目年化收益率10%以上，即16万元以上，带动脱贫户38户134人，“三类监测对象”13户40人，户均每年增收3000元，带动村集体增收16万元。</t>
  </si>
  <si>
    <t>项目建成后将形成的资产租赁给新型经营主体经营，增加集体经济收入，集体经济收入全部用于集体经济组织成员，通过就地务工、采购农家肥等方式带动群众增收。</t>
  </si>
  <si>
    <t>古城街道办事处</t>
  </si>
  <si>
    <t>刘云飞</t>
  </si>
  <si>
    <t>13887435395</t>
  </si>
  <si>
    <t>钟屏街道鱼洞社区辣椒种植基地建设项目</t>
  </si>
  <si>
    <t>鱼洞5组</t>
  </si>
  <si>
    <t>引进会泽岭鲜农业科技有限公司在钟屏街道鱼洞社区规划建设辣椒种植基地建设项目800亩：1.土地平整800亩（含开挖回填运输）；2.耕作层回填800亩；3.安装灌溉管道5000米。</t>
  </si>
  <si>
    <t>优化产业结构调整；带动易地搬迁安置区100余人就业。</t>
  </si>
  <si>
    <t>通过提供务工就业岗位，带动辖区内100人就业。</t>
  </si>
  <si>
    <t>者海、大桥粮食产业基地水源点建设工程</t>
  </si>
  <si>
    <t>者海、大桥</t>
  </si>
  <si>
    <t>玛色卡、错初村</t>
  </si>
  <si>
    <t>建设内容：采取帷幕灌浆处理的方式，分别对者海、大桥两个现有小坝塘水源点坝基进行防渗处理，采用150型地质钻机钻孔，灌浆采用自上而下分段进行，按三序施工，逐序加密，其孔距为1.5米，钻孔位布置于原设计孔位中间。对原设计的开挖基准面以下5米的坝基帷幕灌浆进行压水，若透水率小于10Lu，则再往下钻孔灌浆，否则对该段进行灌浆处理，；大桥水源点的主要建设内容为：灌浆孔共有43个，坝体、基岩非灌段钻孔1087米，坝基灌浆深度按每个孔10米（实际灌浆深度按实验孔压水情况确定），灌浆长度594米，检查孔、非灌段封孔1102米。者海水源点的主要建设内容为：灌浆孔共有49个，坝体非灌段钻孔1116米，坝基灌浆深度按每个孔15米（实际灌浆深度按实验孔压水情况确定），灌浆长度908米，检查孔、非灌段封孔1303米。坝体、基岩非灌段钻孔226元/米，基础帷幕灌浆523元/米，检查孔、非灌段封孔90元/米。</t>
  </si>
  <si>
    <t>通过水源点建设，可解决种植玉米1000亩，马铃薯500亩的用水问题，项目带动农户650户（其中脱贫户120户，三类对象86户）户均增收1000元。</t>
  </si>
  <si>
    <t>农户发展种植业，增加生产性收入。</t>
  </si>
  <si>
    <t>杨加玉</t>
  </si>
  <si>
    <t>13887165595</t>
  </si>
  <si>
    <t>大桥乡夏播马铃薯产业基地建设项目</t>
  </si>
  <si>
    <t>大桥村和地德卡村</t>
  </si>
  <si>
    <t>计划投资550万元，建设夏播马铃薯产业基地5000亩，其中：①大桥村片区产业基地硬化田间主机耕路6千米，路面提升次机耕路3千米；②地德卡村片区产业基地硬化田间主机耕路3千米，路面提升次机耕路1千米。</t>
  </si>
  <si>
    <t>通过建设大桥乡夏播马铃薯产业基地，种植优质商品薯5000亩，组织开展马铃薯商品薯生产工作，促进全乡马铃薯产业提档升级。项目建成后产权归大桥乡人民政府。带动辖区内农户1600户（其中脱贫户400户，“三类监测对象”50户），户均增收400余元。</t>
  </si>
  <si>
    <t>开展马铃薯商品薯生产工作，促进全乡马铃薯产业提档升级。</t>
  </si>
  <si>
    <t>待补镇哨牌村水城小组至三十里箐小组草莓产业道路建设项目</t>
  </si>
  <si>
    <t>哨牌村</t>
  </si>
  <si>
    <t>夯实1800亩草莓产业配套设施，草莓基地产业道路硬化长7千米，宽4米，面积32000平方米，C30混凝土，厚25公分；修建挡墙110米，涵管40米。</t>
  </si>
  <si>
    <t>夯实1800亩草莓产业基础设施，改善周边村农户出行条件，降低农产品及农用物资运输成本，受益农户数610户1415人（其中）：草莓种植户275户。</t>
  </si>
  <si>
    <t>改善草莓种植道路、提高草莓品质，降低农业生产成本。</t>
  </si>
  <si>
    <t>娜姑镇拖车村产业道路建设项目</t>
  </si>
  <si>
    <t>拖车村</t>
  </si>
  <si>
    <t>在拖车村建设烤烟、玉米基地2000亩。新建产业道路1条长2084米，均宽5.5米，200毫米厚C30混凝土路面硬化11462平方米，单价130元/平方米，计划投资149万元；安装直径为1米的涵管4道24米、直径0.5米涵管6道36米，共计60米，400元/米，计划投资2.4万元；新建挡墙长370米，高1.5米，共计471立方米，单价400元/立方米，计划投资18.84万元。</t>
  </si>
  <si>
    <t>项目建设形成的资产产权属娜姑镇拖车村委会所有；项目建成后，村庄基础设施服务功能进一步完善，村庄环境卫生进一步改善，群众生产生活水平明显提高。项目覆盖受益人口1253户4135人，其中脱贫户352户1413人，监测对象52户190人，户均每年增收500元。</t>
  </si>
  <si>
    <t>雨碌乡白彝村委会玉米基地建设项目</t>
  </si>
  <si>
    <t>白彝村叶家村、上高桥小组</t>
  </si>
  <si>
    <t>在雨碌乡白彝村发展玉米种植500亩，配套建设产业基地道路2条，宽4米，长4.2千米，C25厚度20厘米。</t>
  </si>
  <si>
    <t>项目建成后，改善当地农村生产生活出行条件，通过节本增效带动农户增收，项目覆盖农户95户370人，其中脱贫户和监测对象9户30人。</t>
  </si>
  <si>
    <t>通过玉米基地建设项目提供务工就业岗位，带动辖区内95户。</t>
  </si>
  <si>
    <t>宝云街道拖姑村苹果基地配套设施建设项目</t>
  </si>
  <si>
    <t>拖姑六组</t>
  </si>
  <si>
    <t>在拖姑六组苹果基地配套建取水坝一道（拦砂、取水），引水主管1200米，100立方米蓄水池2个，灌溉支管(含闸阀井)2000米。</t>
  </si>
  <si>
    <t>确保旱季1000亩果园用水，解决春季苹果促花保果，产量稳定、丰产，带动226户452人持续增收。</t>
  </si>
  <si>
    <t>70-90元/日*人，全年用工量在8000人次。</t>
  </si>
  <si>
    <t>宝云街道办事处</t>
  </si>
  <si>
    <t>黄婧</t>
  </si>
  <si>
    <t>金钟街道乌龙社区水果产业抗旱引水工程建设项目</t>
  </si>
  <si>
    <t>金钟街道</t>
  </si>
  <si>
    <t>乌龙社区</t>
  </si>
  <si>
    <t>新建DN200取水闸阀房1座30平方米，安装DN200引水主管道4800米，建200立方米蓄水池3个600立方米，建闸阀井3个，安装DN100-DN50田间灌溉支管5000米。</t>
  </si>
  <si>
    <t>解决乌龙社区2800亩果园（苹果、梨、桃子）的抗旱灌溉用水问题，受益农户876户3154人。</t>
  </si>
  <si>
    <t>金钟街道办事处</t>
  </si>
  <si>
    <t>罗明玉</t>
  </si>
  <si>
    <t>娜姑镇石咀村水稻基地建设项目</t>
  </si>
  <si>
    <t>石咀村</t>
  </si>
  <si>
    <t>在石咀村建设水稻基地1200亩，新建C25混凝土路面机耕路570米，宽4米，厚0.2米；新建排灌沟渠（0.8*0.6米）1200米，M7.5浆砌石边墙，20厘米厚C20砼底板。</t>
  </si>
  <si>
    <t>1.项目建成后产权归娜姑镇石咀村委会集体所有。2.项目建成后农业生产基础设施进一步完善，持续稳定发展农业生产，改善群众生产生活条件。3.项目建覆盖辖区内“三类监测对象”12户54人。</t>
  </si>
  <si>
    <t>者海镇拖茨村产业配套基础设施建设项目</t>
  </si>
  <si>
    <t>拖茨村1组、2组、6组、9组</t>
  </si>
  <si>
    <t>围绕700亩辣椒种植基地，配套建设基础设施：1.硬化产业道路6条7.5千米，共计30000平方米；2.新建50立方米蓄水池一个，配套Φ6PE管3千米，DN60镀锌钢管2千米；3.铺设DN600-800涵管100米；4.配套浆砌石挡墙220立方米。</t>
  </si>
  <si>
    <t>项目建成后，可巩固拖茨村1500亩高原特色种养殖产业持续稳定发展。其中：项目可覆盖辣椒种植基地700亩，蓝莓、猕猴桃种植基地400亩，中药材、野生菌、畜禽等林下特色种养殖基地400亩。夯实了拖茨村道路、灌溉引水等产业基础设施，受益农户310户1085人。</t>
  </si>
  <si>
    <t>彭泽宏</t>
  </si>
  <si>
    <t>田坝乡板坡粮食主产区配套基础设施建设项目</t>
  </si>
  <si>
    <t>板坡村</t>
  </si>
  <si>
    <t>在田坝乡板坡村，围绕3500亩粮食生产基地，配套建设：1、新建3米宽机耕道路2条，共计2千米，规格为25厘米厚砂石路，单价35万元/千米，计划投资70万元；2、新建3.5米宽机耕道路3条，共计4.5千米，规格为20厘米厚C30混凝土浇筑，单价50万元/千米，计划投资225万元；3、新建C25混凝土取水坝1座，单价20万元/个，计划投资20万元；4、新建300立方米水池3个，单价14万元/个，计划投资42万元；新建100立方米水池3个，单价7万元/个，计划投资21万元；5、配套管网，DN100主管3.5千米，单价9.5万元/千米，计划投资33.25万元，DN80支管1.5千米，单价7.5万元/千米，计划投资11.25万元；6、新建0.8*0.8C25混凝土排水沟1.2千米，单价68万元/千米，计划投资81.6万元；7、新建浆砌块石挡墙800立方米，单价360元/立方米，计划投资28.8万元；项目总投资532.9万元。</t>
  </si>
  <si>
    <t>项目的建成能有效补足田坝乡板坡粮食主产区短板、不足，解决供水、排水困难问题，提升农田粮食生产力，促使农户996户4912人实现增收，推动集体经济发展，有效巩固脱贫成果，助力乡村振兴。</t>
  </si>
  <si>
    <t>项目的建成能有效补足田坝乡板坡粮食主产区短板，受益农户996户4912人。</t>
  </si>
  <si>
    <t>雨碌乡种子繁育基地建设项目</t>
  </si>
  <si>
    <t>座江村、马桑坝村</t>
  </si>
  <si>
    <t>在座江村新建玉米种子繁育基地1个150亩（含土地整理），配套建设机耕路3千米，宽4米，灌溉管网5千米，水肥一体化设备2套，新修三面光排水沟400米，宽1.5米，深2米。</t>
  </si>
  <si>
    <t>通过新建玉米种子繁育基地150亩，开展玉米种子繁育种植示范基地建设，促进当地群众增收加入；带动150余人务工，优化产业结构调整；带动项目区农户138户604人，户均增加1600元以上。</t>
  </si>
  <si>
    <t>通过提供务工就业岗位，带动辖区内138户。</t>
  </si>
  <si>
    <t>鲁纳乡朝阳村肉羊产业发展道路建设项目</t>
  </si>
  <si>
    <t>鲁纳乡朝阳村</t>
  </si>
  <si>
    <t>在鲁纳乡朝阳村村投入119.9万元新建肉羊产业基地配套道路设施（从哈克村马路小组岔路口起至朝阳村下小河到横大路岔路口止）2000米，均宽4米，厚20公分，C30混凝土硬化路面，硬化面积8000平方米。项目建成后形成的固定资产归村集体所有，支撑肉羊产业发展。</t>
  </si>
  <si>
    <t>项目建成后，一是支撑肉羊产业发展。便于草料、产品等运输；二是能有效地巩固拓展朝阳村脱贫攻坚成果，为当地48户178人的物资运输节省时间，降低成本，提升人居环境，为当地的生产生活和出行提供正能量。</t>
  </si>
  <si>
    <t>项目受益48户178人</t>
  </si>
  <si>
    <t>李仁娟</t>
  </si>
  <si>
    <t>会泽县智慧冷库建设项目</t>
  </si>
  <si>
    <t>新建智慧冷库30000立方米。年存储农特产品5万吨。</t>
  </si>
  <si>
    <t>1.建成智慧冷库30000立方米。年存储农特产品5万吨。2.项目建成后产权归县人民政府所有，可带动辖区内5000户农户（其中脱贫户和监测对象户2000户）户均增加收入1500元以上。</t>
  </si>
  <si>
    <t>通过提供务工就业岗位，带动辖区内5000户农户（其中脱贫户和监测对象户2000户）户均增加收入1500元以上。</t>
  </si>
  <si>
    <t>县招商引资方案未定，未和后期运营方达成合作协议</t>
  </si>
  <si>
    <t>娜姑镇白雾村农特产品配套设施建设项目</t>
  </si>
  <si>
    <t>娜姑镇白雾村</t>
  </si>
  <si>
    <t>新建大米加工车间300平方米，二层采用框架结构屋顶斜顶瓦屋面；配套分拣包装设备（大米剥壳机提升机组合一套，真空包装机一套，大米色选机一套）。新建马铃薯加工车间300平方米，二层采用框架结构屋顶斜顶瓦屋面，土豆加工设备10台其中（土豆清洗去皮一体机二套，蒸煮机二套，切片机二套，真空包装机二套，烘烤机二套）。配套冷库建设500立方米（低温冷冻库-18°至-22°）；仓库500平方米框架结构斜顶瓦屋面。</t>
  </si>
  <si>
    <t>1.项目建成后产权归娜姑镇白雾村委会集体所有。2.项目建成后农业生产基础设施进一步完善，持续稳定发展农业生产，改善群众生产生活条件。3.项目建设覆盖辖区内“三类监测对象”52户195人。</t>
  </si>
  <si>
    <t>通过资产出租、与经营主体合作等方式增加集体收入，集体经济收入全部用于集体经济组织成员；带动农户发展水稻、马铃薯等传统产业；通过就近务工等方式带动农户增收。</t>
  </si>
  <si>
    <t>须落实项目用地等要素保障，建设内容再调整。</t>
  </si>
  <si>
    <t>大桥乡农产品初加工基础设施建设项目</t>
  </si>
  <si>
    <t>杨梅山村</t>
  </si>
  <si>
    <t>为大桥乡杨梅山村2000亩燕麦种子基地、2000亩夏播马铃薯基地，配套建设农产品初加工及仓储基础设施项目，计划总投资360万元，其中①改建农产品加工包装装卸厂房1500平方米，维修改造产品检测检验、样品陈列室400平方米；②购置农产品烘干、分级、分捡、打包封箱、装卸等设施设备10台（套）；③新安装地磅1台（套）。</t>
  </si>
  <si>
    <t>通过建设大桥乡农产品初加工基础设施项目，组织开展马铃薯商品薯和燕麦初加工工作，增加农产品附加值。项目建成后产权归大桥乡人民政府，预计实现村集体经济收益8万元左右。带动辖区内农户156户（其中脱贫38户，“三类监测对象”11户），户均增收400元左右。</t>
  </si>
  <si>
    <t>组织开展马铃薯商品薯和燕麦初加工工作，增加提升农产品附加值。项目建成后产权归大桥乡人民政府，预计收益4%左右。带动辖区内农户156户（其中脱贫38户，“三类监测对象”11户）就近就便务工。</t>
  </si>
  <si>
    <t>保护区不能建，需剔除。</t>
  </si>
  <si>
    <t>市场建设和农村物流</t>
  </si>
  <si>
    <t>矿山镇拖翅村农产品交易市场建设项目</t>
  </si>
  <si>
    <t>拖翅村</t>
  </si>
  <si>
    <t>辣椒规模种植2000亩，项目区内机耕路建设3.5米宽5千米，硬化场地1700平方米，彩钢瓦大棚安装500平方米。</t>
  </si>
  <si>
    <t>项目建成归村集体所有，老百姓种出来运出去难的困难，同时增加矿山镇产业建设的步伐，通过产业带动农民增收，增加低收入户及监测户的收入。收益人口952户3417人</t>
  </si>
  <si>
    <t>通过土地流转、带动务工就业等。受益脱贫户291户1161人。</t>
  </si>
  <si>
    <t>者海镇拖木村产业配套基础设施建设项目</t>
  </si>
  <si>
    <t>拖木村</t>
  </si>
  <si>
    <t>1.硬化产业道路1条长1400米，宽5米，7000平方米。2.修三面光沟渠1条，长1400米，宽1.5米，深2米。</t>
  </si>
  <si>
    <t>项目建成后，可巩固拖木村1000亩产业持续稳定发展。其中：项目可覆盖烤烟种植基地500亩，万寿菊、中药材种植基地500亩，夯实了拖木村道路、灌溉引水等产业基础设施，受益农户899户3099人，其中脱贫不稳定户、边缘易致贫户、其他农村低收入群体46户171人。</t>
  </si>
  <si>
    <t>晏庭东</t>
  </si>
  <si>
    <t>投资288.4万元。谢俊涛解开林</t>
  </si>
  <si>
    <t>会泽县中草药研发及试验示范种植基地建设项目</t>
  </si>
  <si>
    <t>宝云、大海、者海、待补、鲁纳、金钟等乡（镇、街道）</t>
  </si>
  <si>
    <t>1.计划投资300万元，在宝云、大海、者海、鲁纳、待补等乡（镇、街道）规划种植三七、黄精、重楼、川乌、草乌等中药材试验示范种植基地1000亩（含水电及道路等配套基础设施）。
2.计划投资700万元，建设中药材仓储中心3000平方米；其中：分拣中心1000平方米，干燥车间500平方米，仓储中心1500平方米（含相关分拣设备等配套设施）。
3.计划投资1800万元，建设三乌产业研发中心2630平方米（其中含购买实验设备5套及实验试剂一批，净化装置设备4套，研发设备7套，试生产设备3套）。
4.农户中草药技术培训费80万元。</t>
  </si>
  <si>
    <t>通过建设会泽县中草药试验示范种植基地，建设三乌产业研发中心，依靠科研院所、专家院士创新能力，集聚产业发展人才，为会泽县中医药产业发展提供科技服务，从而有力推动会泽县中草药精深加工，示范带动全县中草药种植和中医药产业发展。通过项目的实施，可流转土地和林地1000余亩，直接带动200余人就业，预计在全县推广发展草药种植1万亩，有效增加群众收入，助推乡村振兴。</t>
  </si>
  <si>
    <t>入股分红、土地流转、带动务工就业等</t>
  </si>
  <si>
    <t>带动当地5000余村民经济收入，直接带动务工就业200余人</t>
  </si>
  <si>
    <t>会泽县钱城建设投资集团有限公司</t>
  </si>
  <si>
    <t>郭昌志</t>
  </si>
  <si>
    <t>新增入库</t>
  </si>
  <si>
    <t>已纳入省级第一批资金实施</t>
  </si>
  <si>
    <t>省级第一批</t>
  </si>
  <si>
    <t>大海乡梨树坪、布多村玉米、蔬菜产业配套基础设施建设项目</t>
  </si>
  <si>
    <t>梨树坪、布多</t>
  </si>
  <si>
    <t>围绕梨树坪村、布多村5457亩玉米、蔬菜主导产业区，新建产业配套基础设施，主要建设内容：在小坪子（高程：2392米）新建一道挡水坝、3立方米过滤池、2立方米取水池，布多村坪子小组（高程：1900米）新建150立方米蓄水池1个、安装DN80镀锌管8公里、PE32管4公里，计划投资107.5万元；梨树坪村（高程：2307米）新建100立方米蓄水池4个、安装DN100镀锌管12.5公里，计划投资192.5万元。</t>
  </si>
  <si>
    <t>改善731户2040人的饮水安全，其中脱贫户128户457人，“三类监测对象”51户191人。</t>
  </si>
  <si>
    <t>带动务工就业，提升农田粮食生产力助力乡村振兴。</t>
  </si>
  <si>
    <t>18888997999</t>
  </si>
  <si>
    <t>大海乡梨树村2024年玉米粮食产业配套基础设施建设项目</t>
  </si>
  <si>
    <t>梨树村</t>
  </si>
  <si>
    <t>梨树坪村一、二、三、四组，新建产业道路20厘米厚C25砼硬化2500平方米，单价120元/平方米，合计30万元，新建排水沟1条500米，规格：沟深40厘米，沟宽40厘米，沟边宽20厘米，沟底厚10厘米，单价220元/米，合计11万元，新建沟排水沟500米，规格：深30厘米，沟宽30厘米，沟边宽20厘米，沟底厚10厘米，单价180元/米，合计9万元，总合计50万元。</t>
  </si>
  <si>
    <t>项目建成，改善农民生产生活条件，提升农民生产生活水平。带动农户种植1200多亩良种玉米，带动辖区内农户123户,365人（其中脱贫户31户，123人）户均增加收入1500元以上。项目建成后产权归梨树村委会所有。</t>
  </si>
  <si>
    <t>大桥乡玉米单产提升产业配套灌溉基础设施建设项目</t>
  </si>
  <si>
    <t>王家山村</t>
  </si>
  <si>
    <t>围绕大桥乡王家山村6000亩玉米粮食主产区，建设玉米单产提升产业配套灌溉基础设施，主要建设内容：1.取水坝维修：左、右岸及底部浇筑C20砼防水，需C20砼160立方米，单价为700元，合计11.2万元。2.王家山大沟防渗维修：防渗方式为C20钢筋砼防渗，边墙厚0.1米、底厚0.15米、净高1.2米，高出原边墙的部分厚0.2米，渠顶盖板厚0.1米、长1米、宽1米。工程量为：每米渠道C20钢筋砼0.46立方米，单价700元，小计322元；每米渠道钢筋制安42公斤，单价6.5元，小计273元；每米渠道模板3.4平方米，单价35元，小计119元；每米渠道土方开挖0.3立方米，单价25元，小计7.5元；每米渠道合计需投资721.5元。建设渠道防渗5600米，需投资404.04万元。两项合计投资415.24万元。</t>
  </si>
  <si>
    <t>项目建成后，可有效改善大桥乡王家山村6000余亩土地灌溉条件，解决王家山村委会775户2460人种植户靠天吃饭问题，有效促进玉米单产提升产业持续健康发展，发展冬春陆地蔬菜和小春马铃薯产业，提高土地利用率和产出率，土地产值增200元/亩。</t>
  </si>
  <si>
    <t>项目建成后，大春季节发展玉米单产提升产业，利用有效的灌溉条件每亩单产提升至450公斤，为大桥乡粮食安全奠定坚实的基础。秋冬季节发展陆地蔬菜产业和小春马铃薯产业，为群众致富增收拓宽渠道，户均增收400元左右。</t>
  </si>
  <si>
    <t>13577395188</t>
  </si>
  <si>
    <t>迤车镇营盘村产业基地水利配套设施建设项目</t>
  </si>
  <si>
    <t>营盘村</t>
  </si>
  <si>
    <t>围绕营盘村2000亩玉米单产提升，建设水利灌溉设施，主要建设内容：1.打深井300米，用220毫米管；安装100千伏安变压器一台；3.架设10千伏高压线1800米；4.抽水泵两台；5.新建500立方米主水池一个含水池闸阀房；6.200立方米分水池3个；7.3个水池控制阀；8.PE75主管4000米；9.PE50.分水管道3000米；10.到灌溉区PE32管25000米。</t>
  </si>
  <si>
    <t>项目建成后受益营盘村委会：营盘小组、重林小组、新街小组、伙干小组共4个小组，受益群众510户1262人；覆盖玉米、大豆带状复合种植1000亩，每亩为群众增收10%。</t>
  </si>
  <si>
    <t>提升农田粮食生产力，促进农户增收</t>
  </si>
  <si>
    <t>金钟街道龙潭社区蔬菜产业道路建设项目</t>
  </si>
  <si>
    <t>龙潭社区</t>
  </si>
  <si>
    <t>围绕龙潭社区96亩蔬菜基地，改扩建960米产业道路一条，建设内容为：泥结石路面硬化450米，均宽4.5米，路面结构为：5厘米厚AC-16C中粒式沥青混凝土面层+0.6厘米厚沥青稀浆封层ES-2型+透层+25厘米厚水泥稳定碎石基层+10厘米厚级配碎石底基层；原水泥混凝土路面改建510米，均宽4.5米，路面结构为：5厘米厚AC-16C中粒式沥青混凝土面层+0.6厘米厚沥青稀浆封层ES-2型+透层+15厘米厚水泥稳定碎石基层。建设浆砌石挡墙100立方米。</t>
  </si>
  <si>
    <t>项目建成，改善龙潭社区3个小组户635户1849人群众生产生活条件，提升农民生产生活水平。解决当地群众200亩耕地产业运输困难问题。</t>
  </si>
  <si>
    <t>改善群众生产生活条件，提升农民生产生活水平。解决当地群众产业运输困难问题。</t>
  </si>
  <si>
    <t>大海乡二道坪村粮食产业基地配套建设项目</t>
  </si>
  <si>
    <t>围绕二道坪村周边2000亩马铃薯、燕麦产业基地，新建取水坝1座（4米*.06米*1.3米），沉砂池1.5立方米，取水池1.5立方米，安装排沙管DN80镀锌管10米及相应的闸阀等配件，安装DN100镀锌管15千米，镇墩（0.4*0.6*0.8）15个，18圆螺纹钢支架150个，PE40管5公里，新建300立方米蓄水池5座。</t>
  </si>
  <si>
    <t>项目建成，改善农民生产生活条件，提升农民生产生活水平。带动农户种植1500多亩良种马铃薯，中药材，带动辖区内农户371户,1084人户均增加收入1500元以上。项目建成后产权归二道坪村委会所有。</t>
  </si>
  <si>
    <t>带动辖区内农户371户,1084人户均增加收入1500元以上。</t>
  </si>
  <si>
    <t>急需解决农业灌溉用水问题</t>
  </si>
  <si>
    <t>迤车镇箐口村产业发展提水灌溉项目</t>
  </si>
  <si>
    <t>围绕箐口村2000亩小春马铃薯、蔬菜基地，配套建设：一、建筑工程20平方米提水泵站房，取水栏河坝长50米、10立方米提水池投资53万元二、金属、机电设备水泵及安装工程45万元；三、DN300×6螺旋焊管长1200米及配件（焊接，两布三油外防腐）安装投资95万元；四、10千伏高压输电线1500米、150千伏安变压器一台及安装投资60万元。</t>
  </si>
  <si>
    <t>项目建成后解决箐口村、五谷村委会东片区用水问题，受益脱贫不稳定户、边缘易致贫户及其他农村低收入群体368户1410人；覆盖蔬菜、小春马铃薯1000亩，每亩为群众增收10%。</t>
  </si>
  <si>
    <t>新街乡联合村肉牛产业基础设施项目</t>
  </si>
  <si>
    <t>联合村</t>
  </si>
  <si>
    <t>建设拦水坝15立方米，取水池（三级过滤）6立方米，100立方米蓄水池1个，50立方米蓄水池2个，安装DN40主管2500米，安装管DN32分管3500米。</t>
  </si>
  <si>
    <t>项目建成后，有效解决联合村350户2560头肉牛饮水困难，夯实肉牛产业发展基础，提升肉牛产业发展水平。</t>
  </si>
  <si>
    <t>受益350户1120人</t>
  </si>
  <si>
    <t>解决产业发展饮水困难</t>
  </si>
  <si>
    <t>大井镇德白村辣椒产业发展道路建设项目</t>
  </si>
  <si>
    <t>德白村</t>
  </si>
  <si>
    <t>在德白村委会发展辣椒种植1200亩。硬化田间道两条：1、大地头至背坡丫口长2000米，均宽3.5米，20公分厚C25混凝土路面硬化7000平方米，投资概算98万元；2、槽槽地至朱家丫口长3000米，均宽3.5米，20公分厚C25混凝土路面硬化10500平方米，投资概算147万元；合计投资概算245万元。</t>
  </si>
  <si>
    <t>夯实产业配套基础设施，解决当地农产品运输难题，改善农户出行条件，提升人民群众的生产、生活水平。受益脱贫户89户312人。</t>
  </si>
  <si>
    <t>改善项目区基础设施条件，提高项目区群众农副产品附加值，增加脱贫群众收入。</t>
  </si>
  <si>
    <t>89户312人</t>
  </si>
  <si>
    <t>13769875596</t>
  </si>
  <si>
    <t>大井镇银坪村辣椒产业发展道路建设项目</t>
  </si>
  <si>
    <t>银坪村</t>
  </si>
  <si>
    <t>在银坪村委会大洼子小组发展辣椒种植1000亩。一、硬化田间道四条：1、大沟边至马坡梁梁长600米，均宽3.5米，20公分厚C25混凝土路面硬化2100平方米，投资概算27.3万元；2、高胜能家至郑玉虎家门口长600米，均宽3.5米，20公分厚C25混凝土路面硬化2100平方米，投资概27.3万元；3、郑贵凤家至郑玉堂家长300米，均宽3.5米，20公分厚C25混凝土路面硬化1050平方米，投资概13.65万元；4、高德坤家背后至郑玉云家门口长100米，均宽3.5米，20公分厚C25混凝土路面硬化350平方米，投资概4.55万元；二、支砌挡墙350立方米。投资14万元。三、取水点改造及新建5立方米，投资1.5万元；新建100立方米畜水池2个，投资15万元，安装DN65镀锌钢管100米，投资0.85万元，DN50镀锌钢管3000米，17.8万元，DN32镀锌钢管4000米，投资14万元，各型号PE管道3000米，投资1.6万元，合计投资50.7万元。四、安装波形护栏0.3千米。每千米80万元，投资概算24万元，合计投资概算161.35万元。</t>
  </si>
  <si>
    <t>夯实产业配套基础设施，解决当地农产品运输难题，改善农户出行条件，提升人民群众的生产、生活水平。受益脱贫户85户260人。</t>
  </si>
  <si>
    <t>85户260人</t>
  </si>
  <si>
    <t>大井镇冬早蔬菜产业配套设施建设</t>
  </si>
  <si>
    <t>治补、黄梨、盐塘、马鞍、木厂、双车</t>
  </si>
  <si>
    <t>在沿江六个村委会发展冬早蔬菜种植20000亩，新建灌溉引水管网一条。其中：DN300镀锌主管13000米，DN100镀锌支管5000米，DN65镀锌支管3000米，镇墩60个，水表井20个，安装水表200块，闸阀520个，土方开挖5000立方米，回填土方3000立方米。</t>
  </si>
  <si>
    <t>夯实产业配套基础设施，解决冬早蔬菜灌溉难题，通过节本增效带动农户增收，受益农户1385户4874人，脱贫户238户833人。</t>
  </si>
  <si>
    <t>解决冬早蔬菜灌溉难题，通过节本增效带动农户增收。</t>
  </si>
  <si>
    <t>1385户4874人</t>
  </si>
  <si>
    <t>者海镇者海村产业配套基础设施建设项目</t>
  </si>
  <si>
    <t>者海村</t>
  </si>
  <si>
    <t>围绕者海村800亩玉米种植、存栏规模350头肉牛养殖及200亩花卉种植，规划建设内容如下：1.维修取水坝1座库容25000立方米，新建配套溢洪道、闸阀房、冲砂管等基础设施；2.配套DN600镀锌管引150米，DN200引水管1.5千米;3.配套c25砼产业道路400米，砂石路1000米。</t>
  </si>
  <si>
    <t>项目建成后，可解决者海村肉牛、花卉、蔬菜种养殖大户生产用水问题，覆盖350头肉牛养殖、200亩花卉种植、160亩蔬菜种植生产用水，覆盖玉米种植灌溉面积800亩。</t>
  </si>
  <si>
    <t>夯实了产业发展基础，助推者海村土地流转及规模化种养殖，受益农户628户2200人。</t>
  </si>
  <si>
    <t>群众诉求高，实施必要性强</t>
  </si>
  <si>
    <t>者海镇新华社区产业配套基础设施建设项目</t>
  </si>
  <si>
    <t>新华社区</t>
  </si>
  <si>
    <t>针对新华社区600亩大春玉米、400亩蔬菜产业基地灌溉用水季节性短缺问题，对原有灌溉蓄水闸塘、冷浸沟进行修复改造和开发利用，计划修复闸塘2个，面积约18亩。建设内容为：1.新建浆砌石护堤2200立方米；2.立模砌石排灌沟4.5千米(规格：0.5*0.3）；3.土石方开挖3000立方米。</t>
  </si>
  <si>
    <t>项目建成后，解决当前因极端天气频发、干旱少雨，造成我社区大春玉米、蔬菜种植季节性缺水的问题；通过新华社区水源保护提升人居环境，多措并举改善乡村面貌，使乡村提“颜”增“质”。</t>
  </si>
  <si>
    <t>保护了新华社区丰富的水源，解决了600亩大春玉米、400亩蔬菜产业基地灌溉用水季节性短缺问题，助推新华社区产业发展，同时改善了人居环境，激发了群众内生动力。</t>
  </si>
  <si>
    <t>老厂乡老厂村农业产业科技示范基地</t>
  </si>
  <si>
    <t>老厂乡</t>
  </si>
  <si>
    <t>老厂村</t>
  </si>
  <si>
    <t>一：现代种植基地建设160亩，包括：中药材种植示范基地28亩，农作物繁种基地106亩，猕猴桃观光采摘园10亩，花卉种植16亩等，预计投入资金150万元；二：产业基础配套设施提升，包括：1.农特产品展销中心（建设300立方米仓储冷库和100平方米农特产品展馆），预计投入资金30万元；2.水池管网设施（管道3000米，500立方米水池1个，50立方米水池2个），预计投入资金100万元；3.基地步道1000米，预计投入资金20万元。</t>
  </si>
  <si>
    <t>通过项目的实施，使项目区以提升农民生活品质为根本，以推进村庄环境整治为重点，以展现农村生态农业为特色，形成的固定资产归村集体所有。收益主要用于巩固拓展脱贫攻坚成果，增加脱贫群众收入，壮大村集体经济。受益农户826户2408人（其中：脱贫户162户，577人，脱贫不稳定户、边缘户、监测户43户198人），户均每年增收1000元。</t>
  </si>
  <si>
    <t>提升农民生活品质，增加脱贫群众收入，壮大村集体经济。</t>
  </si>
  <si>
    <t>826户2408人</t>
  </si>
  <si>
    <t>老厂乡人民政府</t>
  </si>
  <si>
    <t>李宗会</t>
  </si>
  <si>
    <t>会泽县田坝乡蔬菜水果储运加工厂建设项目</t>
  </si>
  <si>
    <t>车乌村</t>
  </si>
  <si>
    <t>蔬菜、水果冷藏加工厂房、生产设施设备及配套基础设施，项目总用地面积25955.94平方米(约38.93亩)，总建筑面积10905平方米，其中:标准厂房7000平方米，冷藏保鲜库950平方米。</t>
  </si>
  <si>
    <t>项目建成投入使用后能够吸引劳动力就业，增加居民收
入，具有较好的社会效益。项目受益农户796户2874人。</t>
  </si>
  <si>
    <t>田坝乡车乌村水稻产业基地设施建设项目</t>
  </si>
  <si>
    <t>1.硬化C25混凝土道路1.8千米，宽4m厚20厘米；
2.新建M7.5浆砌石沟渠1.4千米，沟帮顶宽0.4米，底宽0.6米,高1米；
3.新建M7.5浆砌石挡墙800米，底宽1.6米，顶宽0.6米，高1.8米，C20混凝土压顶5厘米。</t>
  </si>
  <si>
    <t>项目的实施，可以有效解决车乌村120亩稻田排涝灌溉问题，极大减少农业生产受灾几率，提高水稻产量，促进266户1120人增收，促使农业产业稳固发展，有效巩固脱贫成效助推乡村振兴。</t>
  </si>
  <si>
    <t>通过项目区基础设施建设的建设和进一步改善，有效解决项目区群众农产品生产运输困难，有效降低生产成本。</t>
  </si>
  <si>
    <t>田坝乡卡竹村蔬菜产业基地设施建设项目</t>
  </si>
  <si>
    <t>卡竹村</t>
  </si>
  <si>
    <t>1.新建蔬菜基地喷灌管道150亩；
2.新建灌溉泵房2座；
3.新建150立方米取水池1座，200立方米蓄水池2座；
4.新建500立方米蔬菜仓储冷库1座；
5.安装φ100引水管道2.8千米。</t>
  </si>
  <si>
    <t>项目的实施，可以加大提高卡竹蔬菜基地生产效率，极大减少农业生产成本，实现了农业生产的低投入高产出，促使资源得到充分利用，受益农户增加收入，可惠及全村13个小组，1311户4129人，促进农业产业稳固发展，每年产生经济效益450万元，有效解决当地居民脱贫巩固提升效果，带动脱贫户189户，660人就地务工，助推乡村振兴。</t>
  </si>
  <si>
    <t>项目的建成能有效补足田坝乡板坡粮食主产区短板、不足，解决供水、排水困难问题，提升农田粮食生产力，促使农户1311户4129人实现增收，推动集体经济发展，有效巩固脱贫成果，助力乡村振兴。</t>
  </si>
  <si>
    <t>田坝乡尹武村蔬菜产业基地配套基础设施建设项目</t>
  </si>
  <si>
    <t>尹武村</t>
  </si>
  <si>
    <t>1.新建400平方米仓库1座；育苗棚6个，占地3亩；
2.新建自动喷淋设施一套，包含机井（含蓄水池）、增压泵、管道、喷头等；
3.新建有机堆肥场3亩，实施土地平整，地力培肥，建设灌溉沟渠2.2千米，田间道路2.5千米；
4.新建输变电设施设备一套。</t>
  </si>
  <si>
    <t>项目建设以发展农村经济为中心，以促进农民增收为核心，以加强基础设施建设为重点，使该村生产力水平有较大提高、居民生活质量有明显改善、基础设施建设得到切实加强、各项社会事业全面发展、基层民主政治建设稳步推进带动和促进全乡新农村建设扎实稳步健康发展。受益农户825户2835人。</t>
  </si>
  <si>
    <t>田坝乡田坝村农产品交易市场建设项目</t>
  </si>
  <si>
    <t>田坝村</t>
  </si>
  <si>
    <t>1.新建田坝村农产品交易市场，总占地面积3600平方米，建钢结构大棚756平方米、货台（摊位）194.4米、硬化地坪900平方米，
2.建砖砌体围墙110米、C20混凝土挡土墙90立方米，
3.安装波形防护栏150米，新建排水沟90米。</t>
  </si>
  <si>
    <t>项目实施后，能有效解决集镇以路为市问题，解决400余赶集商户、30余固定商户占道经营问题，为效益区11个村23000余人群众提供舒适卫生的赶集环境。</t>
  </si>
  <si>
    <t>带动200-300名农村劳动力参与或转移到农贸市场流通领域。并拉动当地运输、服务等产业的发展，社会效益十分显著。</t>
  </si>
  <si>
    <t>者海镇新店子村农业产业水利配套设施建设项目</t>
  </si>
  <si>
    <t>新店子村</t>
  </si>
  <si>
    <t>安装PE63管2000米，DN50镀锌钢管60米,DN50高压钢闸阀1套，DN50水表1套，锚固钢筋130千克，水表、0.8*0.8*0.8闸阀箱1个，DN50减压阀1个。</t>
  </si>
  <si>
    <t>通过实施该配套水利设施一是项目区灌溉条件得到明显改善。二是稳定粮食作物种植的基础上，作物种植结构比例适当调整，提高烤烟等产业种植面积，年增加农作物产量明显，增加户均纯收入。三是项目建设施工期间，该村有技术的群众可以到工地就地务工，增加一定的务工收入；四是项目建成对新店子露地烟草产业基地及配套改造，群众生产生活水平明显提高；露地种植150亩特色烟草，有效改善覆盖区域烟草种植成本高问题，
增加群众收入；五是项日验收合格率100%,任务完成率100%。</t>
  </si>
  <si>
    <t>涉烟水利配套</t>
  </si>
  <si>
    <t>老厂乡白沙村农业产业水利配套设施建设项目</t>
  </si>
  <si>
    <t>白沙村</t>
  </si>
  <si>
    <t>在老厂乡白沙村建设200立方米蓄水池2个，蓄水池闸阀室2个：100立方米蓄水池1个，蓄水池闸阀室1个：DN50热镀锌管主管及分管8000米，滴灌带铺设500亩。
1.蓄水池C30砼钢筋混凝土（厚度20厘米）浇筑，包含土方开挖、回填，垫层C20混凝土（厚度10厘米），底板C25混凝土（厚度20厘米），顶板C25混凝土（厚度18厘米），钢筋制安，检修孔钢制盖板，通风管热镀锌钢管，钢制爬梯，溢流管（热镀锌钢管），排泥管（热镀锌钢管），闸阀，钢制弯头，进水管（热镀锌钢管），出水管两根（热镀锌钢管），(含一个闸阀、浮球阀。门)等。
2.3立方米取水池长3米，宽1米，高1米，M7.5砖墙体，C25钢筋砼顶，C25砼地板，碎石垫层，外墙抹面（20毫米），内墙抹面（20毫米）。
3.热镀锌管采用焊接方式，分管留有100处放水口安装闸阀，用于连接滴灌带种植。</t>
  </si>
  <si>
    <t>项目实施建成投入使用后：一是项目区灌溉条件得到明显改善。二是稳定粮食作物种植的基础上，作物种植结构比例适当调整，提高辣椒等产业种植面积，年增加农作物产量明显，增加户均纯收入。三是项目覆盖了164户513人蓄饮水和灌溉用水，实现了585亩2300米高海拔地区烟水配套基础设施大改善。四是项目建设施工期间，该村有技术的群众可以到工地就地务工，增加一定的务工收入；五是项目建成对白沙村冲露地农业产业基地及配套改造，群众生产生活水平明显提高；；五是项日验收合格率100%，任务完成率100%。</t>
  </si>
  <si>
    <t>田坝乡多着村农业产业水利配套设施建设项目</t>
  </si>
  <si>
    <t>多着村</t>
  </si>
  <si>
    <t>在田坝乡多着村建设50立方米蓄水池1个、给排水设施1项。其中：
（1）50立方米蓄水池一个。包含：土方开挖、回填，垫层C20混凝土（厚度10厘米），底板C25钢筋混凝土（厚度20厘米），池壁C25钢筋混凝土（厚度20厘米），顶板C25钢筋混凝土（厚度18厘米），钢筋制安，检修孔钢制盖板，通风管热镀锌钢管，钢制爬梯，溢流管（热镀锌钢管），排泥管（热镀锌钢管），闸阀，钢制弯头，进水管（热镀锌钢管），出水管两根（热镀锌钢管），水表，浮球闸(含一个闸阀、过滤器、减压阀、止回阀、浮球阀)等。
（2）给排水设施1项。包含：水源点至水池抽水绝源线10平方米200*2米；抽水机房防汛挡墙长15米、高1米、宽0.6米；变压器至抽水机房绝源线75平方米400*2米；水池至抽水机房水管50管40米，50闸阀1个；5000米皮管（寸管）；10立方米水箱1个；水管（寸管）28圈；抽水机（三相电）1台；加压水管2圈。</t>
  </si>
  <si>
    <t>项目实施建成投入使用后：一是项目区灌溉条件得到明显改善。二是稳定粮食作物种植的基础上，作物种植结构比例适当调整，提高辣椒等产业种植面积，年增加农作物产量明显，增加户均纯收入。三是受益人口666户2482人，其中：168户664人，三类监测户18户53人。项目实施后，项目区农民每年增加纯收入587.62元/户，年增加纯收入212.31元/人。四是项目建设施工期间，该村有技术的群众可以到工地就地务工，增加一定的务工收入；五是项目建成多着村露地烟草产业基地及配套改造，群众生产生活水平明显提高；露地种植200亩特色烟草，有效改善覆盖区域烟草种植成本高问题，增加群众收入；五是项日验收合格率100%，任务完成率100%。</t>
  </si>
  <si>
    <t>雨碌乡雨碌村、马桑坝村、阳山村农业产业水利配套设施建设项目</t>
  </si>
  <si>
    <t>雨碌村、马桑坝村、阳山村</t>
  </si>
  <si>
    <t>在雨碌乡雨碌村建设200立方米蓄水池1个、在马桑坝村、阳山村建设50立方米蓄水池各1个。阳山村铺设直径80毫米水管300米。</t>
  </si>
  <si>
    <t>马路乡巴图村农业产业水利配套设施建设项目</t>
  </si>
  <si>
    <t>巴图村</t>
  </si>
  <si>
    <t>在巴图村新修200立方米蓄水池1座，安装热镀锌钢管80管道2741.9米，增压泵1个，闸阀10个，供配电设备1套。</t>
  </si>
  <si>
    <t>通过实施该配套水利设施通过建设和200立方米蓄水池2座，安装热镀锌钢管80管2741.9米，安装增压泵2个，改善产业配套基础设施条件，解决农作物灌溉难题，提升人民群众的生产、生活水平，带动辖区内农户165户634人(其中脱贫户136户575人，“三类监测对象”23户103人)户均增加1500元以上，村集体收入增加3万元，完善供水设施后，灌溉水利用系数由原来的0.5提高到0.8，有效灌溉面积为500亩，总节水量为2.77万立方米，满足了项目区的供水需求。</t>
  </si>
  <si>
    <t>鲁纳乡朝阳村农业产业水利配套设施项目</t>
  </si>
  <si>
    <t>朝阳村</t>
  </si>
  <si>
    <t>新建取水坝一座，100立方米蓄水池1个，200立方米蓄水池1个，安装DN80*4.0镀锌钢管900米，安装45千瓦多级离心泵2台，建16平方米水泵房1间，架设400V输电线路150米。安装Φ110PE管1600米，Φ90PE管2600米，63PE管1800米，50PE管2000米，管沟开挖土方1680立方米，回填土方1440立方米，混凝土路面切除、恢复4.8立方米。</t>
  </si>
  <si>
    <t>通过项目的建设，进一步夯实农业基础配套设施，解决1407亩耕地灌溉问题，其中改善灌溉面积407亩，新增灌溉面积1000亩。带动215户747人，其中“三类监测户、其他农66户227人。户均每年增收1200元，带动村集体增收0.6万元。</t>
  </si>
  <si>
    <t>乐业镇曾家村、大麦冲村农业产业水利配套设施建设项目</t>
  </si>
  <si>
    <t>曾家村、大麦冲村</t>
  </si>
  <si>
    <t>在乐业镇曾家村、大麦冲村建设40立方米蓄水池2个，蓄水池闸阀室2个：
1.蓄水池C30砼钢筋混凝土（厚度20厘米）浇筑，包含土方开挖、回填，垫层C20混凝土（厚度10厘米），底板C25混凝土（厚度20厘米），顶板C25混凝土（厚度18厘米），钢筋制安，检修孔钢制盖板，通风管热镀锌钢管，钢制爬梯，溢流管（热镀锌钢管），排泥管（热镀锌钢管），闸阀，钢制弯头，进水管（热镀锌钢管），出水管两根（热镀锌钢管），水表，浮球闸(含一个闸阀、过滤器、减压阀、止回阀、浮球阀)等。
2.蓄水池闸阀室长2米，宽2米，高2米，M7.5砖墙体，C25钢筋砼屋顶，C25砼地板，碎石垫层，外墙抹面（20毫米），内墙抹面（20毫米），外开钢门（900×1900毫米），钢筋制安等。</t>
  </si>
  <si>
    <t>项目实施建成投入使用后：一是项目区灌溉条件得到明显改善。二是稳定粮食作物种植的基础上，作物种植结构比例适当调整，提高辣椒等产业种植面积，年增加农作物产量明显，增加户均纯收入。三是受益农户560户1820人，其中：脱贫户257户944人，监测对象47户162人。项目实施后，项目区农民每年增加总收入584.83元/户，年增加纯收入210.62元/人。四是项目建设施工期间，该村有技术的群众可以到工地就地务工，增加一定的务工收入；五是项目建成对曾家村、大麦冲露地农业产业基地及配套改造，群众生产生活水平明显提高；露地种植200亩特色烟草，有效改善覆盖区域烟草种植成本高问题，增加群众收入；五是项日验收合格率100%，任务完成率100%。</t>
  </si>
  <si>
    <t>火红乡泥黑村、耳子山村、龙树村、湾子村农业产业水利配套设施建设项目</t>
  </si>
  <si>
    <t>黑村、耳子山村、龙树村、湾子村</t>
  </si>
  <si>
    <t>1.新修100立方米蓄水池6座，水池采用圆形水池，半埋式布置。水池采用C20钢筋混凝土浇筑，水池外直径7.7米，池深3.5米，池壁厚0.25米，底板厚0.3米，顶板厚0.45米，水池底部采用0.25米厚C15混凝土垫层铺筑，水池基础以原始土层为持力层，基础承载力大于200Kpa/平方米。
2.安装DN40镀锌管道928米，因地制宜确定每个水池所需管道米数。
3.安装闸阀36个。</t>
  </si>
  <si>
    <t>通过建设100立方米蓄水池6座：一是项目区灌溉条件得到明显改善。二是稳定粮食作物种植的基础上，作物种植结构比例适当调整，提高烤烟等产业种植面积，年增加农作物产量明显，增加户均纯收入。三是项目建设施工期间，该村有技术的群众可以到工地就地务工，增加一定的务工收入；四是项目建成对泥黑村、龙树村、湾子村、耳子山村露地烟草产业基地及配套改造，群众生产生活水平明显提高；露地种植300亩特色烟草，有效改善覆盖区域烟草种植成本高问题，增加群众收入；五是项日验收合格率100%，任务完成率100%。</t>
  </si>
  <si>
    <t>以礼街道温泉村农业产业水利配套建设项目</t>
  </si>
  <si>
    <t>以礼街道</t>
  </si>
  <si>
    <t>温泉村</t>
  </si>
  <si>
    <t>铺设农业产业配套取水管道500米。具体建设内容为建设DN65镀锌管500米，按照30米开设一个DN40取水口，建设一个闸阀井，每个取水口安装3个DN20取水闸阀和3块水表,一共开设16个DN40取水口，建设16个闸阀井，安装48个DN20取水闸阀和48块水表。</t>
  </si>
  <si>
    <t>带动了小坪子60户184人农户农业发展，其中、带动脱贫困户15户35人受益。</t>
  </si>
  <si>
    <t>以礼街道办事处</t>
  </si>
  <si>
    <t>古城街道蔬菜基地配套设施建设项目</t>
  </si>
  <si>
    <t>进一步夯实古城街道蔬菜基地配套设施。安装300KVA变压器一台及配套设施，安装灌溉水泵8台，建设抽水泵房10平方米，110钢管100米；安装过滤器55个，建设补水池1个（长、宽各15米，深3米）</t>
  </si>
  <si>
    <t>通过本项目的建设，进一步夯实蔬菜基地基础设施，提升基地产能。预计年收益率5%，即1万元，和前期项目合并带动脱贫户38户134人，“三类监测对象”13户40人，户均每年增收3000元，带动村集体增收16万元。</t>
  </si>
  <si>
    <t>项目建成后将形成的资产归中河社区所有，通过租赁给新型经营主体经营，增加集体经济收入，集体经济收入全部用于集体经济组织成员，通过就地务工、采购农家肥等方式带动群众增收。</t>
  </si>
  <si>
    <t>李成燕</t>
  </si>
  <si>
    <t>已建设施无法满足实际需求</t>
  </si>
  <si>
    <t>古城街道肉牛养殖场巩固提升项目</t>
  </si>
  <si>
    <t>水城社区</t>
  </si>
  <si>
    <t>对古城街道肉牛养殖场进行巩固提升，进一步完善基础设施。1.建设内容为：建设长600米，高2.5米基地围墙；2.硬化基地内场地6228平方米，C25混凝土路面，厚15厘米；3.建设500立方米蓄水池1座，管网500米；4.建设保温室100平方米；5.建设肉牛运动场透明瓦棚1960平方米；6.完善草料房门和顶、兽药房等配套设施。</t>
  </si>
  <si>
    <t>通过本项目的建设，进一步完善古城街道肉牛养殖场基础设施，提升产能，增加产值。项目建成后产权归会泽县人民政府古城街道办事处，预计年收益率为5%，即11.5万元；带动辖区内农户36户（其中脱贫户7户，“三类监测对象”4户）户均增加3000元以上，村集体经济收入增加10万元以上。</t>
  </si>
  <si>
    <t>通过带动群众到基地务工，收购群众种植草料、带动群众提升养殖水平等方式增加群众收入</t>
  </si>
  <si>
    <t>前期规划准备时间较长</t>
  </si>
  <si>
    <t>上村乡大松树产业道路基础设施建设项目</t>
  </si>
  <si>
    <t>大松树</t>
  </si>
  <si>
    <t>道路硬化5200平方米，混凝土强度等级:C25；厚度:20厘米（含模板、场地平整、路基整形碾压、人工切缝等）；新建挡墙1232立方米。</t>
  </si>
  <si>
    <t>通过建设大松树产业道路基础设施项目，会泽岭鲜农业科技有限公司投资种植90余亩美人椒示范基地，解决了种植、运输等成本高的问题，带动周边农户自己种植辣椒、折耳根等100余亩，项目实施可带动辖区内农户210户（其中脱贫户85户，“三类监测对象”11户）户均增加1500元以上。</t>
  </si>
  <si>
    <t>土地流转90余亩，劳动力就业15余人</t>
  </si>
  <si>
    <t>上村乡李子坪村小坝塘建设项目</t>
  </si>
  <si>
    <t>李子坪</t>
  </si>
  <si>
    <t>新建水源工程1件，李子坪坝塘10000立方米，新建管道工程1条DN100镀锌钢管8500米。</t>
  </si>
  <si>
    <t>项目建成，改善农民生产生活条件，提升农民生产生活水平。带动农户种植中草药100余亩，草莓4500余亩。带动辖区内农户650户2500人（其中脱贫户230户805人）户均增加收入1500元以上。项目建成后产权归李子坪村集体所有。</t>
  </si>
  <si>
    <t>土地流转5000余亩，就业人数200余人。</t>
  </si>
  <si>
    <t>上村乡打营草莓产业配套基础设施建设</t>
  </si>
  <si>
    <t>大山小组、凹腰小组</t>
  </si>
  <si>
    <t>新建坝塘2座，分别为大山小坝塘3000立方米，凹腰小坝塘2000立方米，安装灌溉管网DN100镀锌钢管8000米，200立方米水池2个。</t>
  </si>
  <si>
    <t>有效灌溉土地面积1600多亩，预计发展草莓产业1000余亩，解决六个小组畜禽用水。</t>
  </si>
  <si>
    <t>土地流转100余亩</t>
  </si>
  <si>
    <t>娜姑镇大闸村农业产业基地配套建设项目</t>
  </si>
  <si>
    <t>大闸村</t>
  </si>
  <si>
    <t>在娜姑镇大闸村3组小水井至大闸小学新扩建道路1条，长380米，平均宽度为5米，厚度20毫米，C30混凝土浇筑，道路收缩缝间距4米，配套道路挡土墙110立方米；安装DN50镀锌管道1940米，壁厚8.0毫米(Q345)φ219螺旋钢管焊接安装320米，壁厚12.0毫米(Q345)φ324螺旋钢管焊接安装137米；大闸抽水站设备更换维护，75kW电机6台，DN200闸阀8个，YJV3*150+1*70电缆线80米，配电柜3个，电闸2个，道路标志牌2套。</t>
  </si>
  <si>
    <t>项目建设形成的资产产权属娜姑镇大闸村委会所有；项目建成后，村庄基础设施服务功能进一步完善，村庄环境卫生进一步改善，群众生产生活水平明显提高。项目覆盖受益人口1146户3318人，其中脱贫户164户606人。</t>
  </si>
  <si>
    <t>夯实基础设施建设，解决大闸村1500亩土地生产用水。</t>
  </si>
  <si>
    <t>0874-5611017</t>
  </si>
  <si>
    <t>娜姑镇红泥村江梁子农业产业配套设施建设项目</t>
  </si>
  <si>
    <t>红泥村</t>
  </si>
  <si>
    <t>在红泥村江梁子新建500立方米水池1个，新建300立方米水池3个，修建200立方米水池2个；安装DN150镀锌管1.6公里、DN100镀锌管3公里。</t>
  </si>
  <si>
    <t>1.项目建成后产权归娜姑镇红泥村委会集体所有。2.项目建成后农业生产基础设施进一步完善，持续稳定发展农业生产，改善群众生产生活条件。3.项目覆盖土地1200亩，受益群众99户448人，“三类监测对象”7户19人。</t>
  </si>
  <si>
    <t>夯实基础设施建设，解决红泥村1200亩土地生产用水。</t>
  </si>
  <si>
    <t>娜姑镇乐里至落水沟渠建设项目</t>
  </si>
  <si>
    <t>乐里村、白雾村、落水村</t>
  </si>
  <si>
    <t>在娜姑镇乐里村、白雾村、落水村建设农业灌溉沟渠8.2公里，外沟壁0.3米、内沟壁0.2米，沟底厚0.2米，C25混凝土浇筑.其中：乐里至白雾沟渠5000米，1.2米*1.5米,白雾至落水村沟渠3200米，1米*1.2米。</t>
  </si>
  <si>
    <t>1.项目建成后产权归娜姑镇乐里、白雾、落水村委会集体所有。2.项目建成后农业生产基础设施进一步完善，持续稳定发展农业生产，改善群众生产生活条件。3.项目受益群众4103户16410人，“三类监测对象”88户319人。</t>
  </si>
  <si>
    <t>夯实基础设施建设，消除安全生产隐患，解决乐里、白雾、落水11500亩农田生产用水。</t>
  </si>
  <si>
    <t>娜姑镇大闸村抽水站及道路维修建设项目</t>
  </si>
  <si>
    <t>1.产业路建设。在娜姑镇大闸村3组小水井至大闸小学新建产业道路1条，长380米，平均宽度为4.95米，厚度20毫米，C30混凝土路面，道路收缩缝间距4米；配套基础工程一项，C30混凝土挡土墙110立方米；配套交通标志牌2套。2.抽水站建设。在大闸村土坝（以礼河发电厂调节池）进水口处建设抽水站一座，配套DN50镀锌管道1940米；φ219螺旋钢管壁，厚8.0毫米(Q345)焊接安装320米；φ324螺旋钢管壁，厚12.0毫米(Q345)焊接安装137米；75kW电机6台，DN200闸阀8个，YJV3*150+1*70电缆线80米；配电柜3个，电闸2个。</t>
  </si>
  <si>
    <t>项目建设形成的资产产权属娜姑镇大闸村委会所有；项目建成后，村庄基础设施服务功能进一步完善，村庄环境卫生进一步改善，群众生产生活水平明显提高。项目覆盖受益人口1146户3318人，其中脱贫户164户603人。</t>
  </si>
  <si>
    <t>娜姑镇农产品烘烤项目</t>
  </si>
  <si>
    <t>围绕石咀村1600亩烤烟、蔬菜基地规划建设现代农业科技引领示范区1000亩，建设配套烘烤工场一座，规划建设绿色低碳移动式电能空气源热泵烤房30座，钢结构雨棚1890平方米，计划投资200万元。</t>
  </si>
  <si>
    <t>项目建设形成的资产产权属娜姑镇石咀村委会所有，每年可烘烤玫瑰花、贡菜、红薯、土豆、玉米、烤烟等农产品12000吨，预期可实现的经济效益1000万元以上。劳务用工带动覆盖农户2015户5644人，其中脱贫户591户2552人。</t>
  </si>
  <si>
    <t>提高农产品附加值，带动农业产业发展，促进群众增加收入。</t>
  </si>
  <si>
    <t>金钟街道竹园村苹果基地建设</t>
  </si>
  <si>
    <t>竹园村</t>
  </si>
  <si>
    <t>新建1500亩苹基地提水供水工程；竹园村新建40平方米泵站1座；安装扬程280米抽水设施一套，安装DN100镀锌管1500米；新建正支墩30个，新铺设PE50管3500米；安装计量设施300套；新建10KV输电线路800米，400V输电250KVA变压器1台。总投资150万元。</t>
  </si>
  <si>
    <t>项目建成，改善果农生产生活条件，提升果农生产生活水平。实现项目覆盖区亩均增收300元带动辖区内农户248户,793人（其中脱贫户78户，235人）</t>
  </si>
  <si>
    <t>改善群众生产生活条件，提升农民生产生活水平。提升果园供水保障提高果园生产力助力乡村振兴。</t>
  </si>
  <si>
    <t>18387480109</t>
  </si>
  <si>
    <t>驾车乡钢厂村小围子中药材产业配套基础设施项目</t>
  </si>
  <si>
    <t>钢厂村</t>
  </si>
  <si>
    <t>围绕700亩中药材种植基地，新建蓄水小坝塘1座，其中：混凝土方306立方米、开挖和回填土方1800立方米、周围硬化水泥地板1200立方米、支彻挡墙120立方米、铺设水管3600米等配套设施。</t>
  </si>
  <si>
    <t>改善当地当归产业基础设施，受益132户357人。</t>
  </si>
  <si>
    <t>管育国</t>
  </si>
  <si>
    <t>13769725808</t>
  </si>
  <si>
    <t>会泽县水产养殖示范基地提升改造奖补项目</t>
  </si>
  <si>
    <t>瓦厂村</t>
  </si>
  <si>
    <t>对会泽县水产养殖示范基地进行提升改造，主要建设内容：1、九龙湾水产养殖基地，新建育苗池400平方米、标准化鱼池1300平米，概算投资50万元；2、滇泽水产养殖基地，20亩标准化流水池应吨急进排水渠改造200米，购置抽水设备5套，增氧设备20台套，概算投资25万元；3、坤威渔业养殖基地，700平米泥池改建水泥制育苗区（含过水渠、池底构建），概算投资25万元。上述3个经营主体完成相关建设内容后，经过县农业农村局验收合格后兑付奖补资金。</t>
  </si>
  <si>
    <t>进一步完善水产养殖基地基础设施，提升基地抗风险能力，提高基地示范带动作用，受益51户148人。</t>
  </si>
  <si>
    <t>卯玲</t>
  </si>
  <si>
    <t>待补镇鹧鸡村多肉种植基地（合作社）建设项目</t>
  </si>
  <si>
    <t>一、多肉种植基地建设：建设钢架多肉基地6万平方米，计划投资360万元；二、多肉基地产业配套设施建设：产业道路混凝土C25硬化2000平方米，计划投资20万元；喷淋系统计划投资60万元；产品分拣、包装、销售车间1400平方米，计划投资21万元；水池100立方米2个，计划投资20万元；250千伏变压器1台，计划投资12万元；合计投资133万元。</t>
  </si>
  <si>
    <t>项目的实施，可服务农户生产和生活，实现了农业生产的低投入高产出，促使资源得到充分利用，增加脱贫群众收入，壮大村集体经济。同时可覆盖带动鹧鸡村1307户4063人，其中脱贫户153户500人，监测对象13户33人。</t>
  </si>
  <si>
    <t>土地流转、带动务工就业等</t>
  </si>
  <si>
    <t>张毕恩</t>
  </si>
  <si>
    <t>会泽县乐业镇横山村蔬菜等产业发展配套项目</t>
  </si>
  <si>
    <t>横山</t>
  </si>
  <si>
    <t>在横山村乐业河两岸发展青蒜、青椒、菠菜等蔬菜种植500亩，在大石桥至清水上干冲种植人生果50亩，在胡家村、大坪子建辣椒基地200亩。
1.新建三面光灌溉沟渠2000米（C20砼浇筑，沟深0.7米，内空宽0.4米，墙子厚0.2米，底厚0.1米），单价597元/立方米，需资金43万元；2.开挖排水沟（土沟）5000米（宽0.8米，深1米），产生土方4000立方米，单价7.5元/立方米，需资金3万元；3.安装φ300PE排水管300米，每米100元，需资金3万元；4.C30砼产业道路硬化1500米，均宽3.2米，厚0.2米，面积4800平方米，单价125元/平方米，需投资60万元；5.新建机耕路15公里，均宽4米，平均3万元公里，需资金45万元；6.新建灌溉水窖容积25立方米20个，需投资46万元。合计需投资200万元。</t>
  </si>
  <si>
    <t>规模化发展蔬菜种植500亩，新增辣椒种植200亩，种植人生果50亩，道路硬化1500米，新修机耕路15公里，新建灌溉睡觉20个。项目建成后，进一步提高群众收入，改善群众生产生活条件，促进经济社会健康发展。</t>
  </si>
  <si>
    <t>已建立，600余户通过土地流转和基地务工等活动收入。</t>
  </si>
  <si>
    <t>颜新</t>
  </si>
  <si>
    <t>13988936938</t>
  </si>
  <si>
    <t>加强产业发展，增加群众收入。</t>
  </si>
  <si>
    <t>驾车乡芹菜村练三坡小组产业配套水利设施建设项目</t>
  </si>
  <si>
    <t>芹菜村</t>
  </si>
  <si>
    <t>围绕驾车乡芹菜村10000亩马铃薯基地，配套建设水利设施，具体为：拟建堆石坝一道,坝高13米,对坝内清淤，增加蓄水量.坝轴线长60米,预计蓄水达11000立方米。</t>
  </si>
  <si>
    <t>通过“驾车乡芹菜村练三坡小组产业配套水利设施建设项目”建设，能补充解决芹菜村10个村民小组10000亩马铃薯产业灌溉用水。</t>
  </si>
  <si>
    <t>631户2256人</t>
  </si>
  <si>
    <t>会泽县农作物种苗培养试验室建设项目</t>
  </si>
  <si>
    <t>石鼓村</t>
  </si>
  <si>
    <t>围绕会泽县马铃薯、水果、花卉产业，配套建设占地面积310平方米农作物种苗培养试验室一座（两层，使用面积620平方米），</t>
  </si>
  <si>
    <t>通过项目实施可满足马铃薯、水果、花卉等产业部分新品种组培苗的试验研究及生产、培育，也可储备部分种质资源，受益农户300户1000人。</t>
  </si>
  <si>
    <t>300户1000人</t>
  </si>
  <si>
    <t>会泽县优质农产品开发有限公司</t>
  </si>
  <si>
    <t>高兴发</t>
  </si>
  <si>
    <t>13887165744</t>
  </si>
  <si>
    <t>会泽县迤车镇帮扶车间建设项目</t>
  </si>
  <si>
    <t>五谷村</t>
  </si>
  <si>
    <t>在迤车镇五谷村建设帮扶车间9035.76平方米及附属设施，总建设占地面积1771.45平方米，总投资2006.92万元。本项目车间用房为六层框架结构建筑，帮扶车间一层层高5.7米。二-六层层高3.6米，室内外高差0.3米，建筑总高24.0米，主要构造做法：车间用房为框架结构建筑，墙体采用200毫米厚蒸压加气混凝土砌块，门窗：门采用复合防盗门，外窗采用铝合金窗，屋面现浇钢筋混凝土屋面，屋面防水等级II级，消防耐火等级二级。
建设具体内容及造价：
1.新建帮扶车间9035.76平方米，单价1952.35元，计划投资1764.10万元；
2.水电工程，计划投资170.72万元。安装630KV箱变1套，投资60万元；电缆300米，单价450元/米，投资13.5万元；弱电管网1600米，单价55元/米，投资8.8万元；自来水管网1项，投资10万元；消防管网含水泵房及设备1项投资67万元；检查井10座，单价3500元/座，投资3.5万元；雨污管网360米，单价220元/米，投资7.92万元。
3.车间装修工程，计划投资31.30万元。墙面瓷砖800平方米，单价120元平方米，投资9.6万元；地面水电、洁具工程1项，投资21.7万元。
4.硬化及室外工程，计划投资40.8万元。车间道路220平方米，单价160元/平方米，投资3.52万元；室外给排水管网包含给水、雨水口等400平方米，单价160元/平方米，投资6.4万元；车间内部道路硬化1400平方米，单价160元/平方米，投资22.4万元；车间内部人行道，广场砖铺装等160平方米，单价300元/平方米，投资4.8万元；围墙100米，单价368元/米，投资3.68万元.</t>
  </si>
  <si>
    <t>项目建成后产权归迤车镇人民政府，预计项目年化收益率为10%，即200万元，带动辖区内720户2947人，（其中脱贫户143户582人，“三类监测对象”41户162人）增收致富，户均增加收入5000元以上，村集体增加收入50万元以上。</t>
  </si>
  <si>
    <t>720户2947人</t>
  </si>
  <si>
    <t>会泽县发展和改革局</t>
  </si>
  <si>
    <t>项目用地等建设要素已核实，已具备开工条件。</t>
  </si>
  <si>
    <t>发改</t>
  </si>
  <si>
    <t>钟屏街道安置区就业车间提升改造项目</t>
  </si>
  <si>
    <t>木城社区</t>
  </si>
  <si>
    <t>新建对车间内进行地平7200平方米，单价60元/平方米，计划投资43.2万元；墙面处理24000平方米，单价40元/平方米，计划投资96万元；强弱电缆400米，单价680元/米，计划投资27.2万元；弱电2000米，单价180元/米，计划投资36万元；卫生间384平方米，单价1000元/平方米，计划投资38.4万元；电梯1部，计划投资30万元；地砖528平方米，单价120元/平方米，计划投资6.336万元；地坪漆7200平方米，单价95元/平方米，计划投资68.4万元；灯具5万元。</t>
  </si>
  <si>
    <t>项目建成后招商会泽衣百家服装制造有限公司入驻，企业年产值计划不低于1500万元，实现年利税50万元左右，由木城社区进行管理，可形成服装、电子加工、分拣为一体的密集型产业车间，每月收取租金15元/平方米，可带动辖区内脱贫户及“三类检测对象”就业200人，年人均增收3万元，村集体经济增加收入3万元以上。</t>
  </si>
  <si>
    <t>带动务工就业、创业</t>
  </si>
  <si>
    <t>汤明</t>
  </si>
  <si>
    <t>鲁纳乡新营帮扶车间建设项目</t>
  </si>
  <si>
    <t>新营村</t>
  </si>
  <si>
    <t>1、新建塑胶颗粒加工厂房2201.16平方米（长44.2米、宽24.9米），2层，建筑高度13.1米，一层层高8.1米，采用混凝土框架结构，框架柱、梁、板混凝土强度C30，跨度为8米*8.1米、5.8米*8.1米，二层层高5米，采用门式钢架结构，跨度为8米*24.3米。
2、新建钢结构土建工程。基础采用柱下混凝土独立基础，混凝土强度采用C30。
3、单价为2044.37万元/平方米。</t>
  </si>
  <si>
    <t>项目建成后产权归鲁纳乡人民政府所有，预计项目年化收益率为5%，即22.5万元，可带动辖区内50户农户(其中脱贫户35户、监测户15户)户均增加收入36000元以上，鲁纳乡人民政府增加收入22.5万元以上。</t>
  </si>
  <si>
    <t>以礼街道帮扶车间建设项目</t>
  </si>
  <si>
    <t>河滨社区</t>
  </si>
  <si>
    <t>改造二层框架结构帮扶车间5100平方米，含拆改门窗洞口、墙体，拆除钢筋混凝土楼梯，楼梯洞口补板，新砌隔墙，地面贴防滑砖，内（外）墙面喷刷涂料，吊顶，排管布线（强弱电、给排水、喷淋消防系统、暖通等），综合单价784.32元/平方米，项目计划总投资400万元。</t>
  </si>
  <si>
    <t>项目建成后产权归村集体所有，预计项目年化收益率为5%，即20万元，可带动辖区内200人(其中：脱贫户及监测户80人)就业。项目覆盖辖区内农户200户765人（其中：脱贫户监测户80户304人）增收，户均增加收入3000元以上，村集体经济增加收入5万元以上。</t>
  </si>
  <si>
    <t>带动就业、增加收入</t>
  </si>
  <si>
    <t>柳廷朝</t>
  </si>
  <si>
    <t>会泽县易地帮扶厂区厂房屋顶光伏建设项目</t>
  </si>
  <si>
    <t>会泽县电子产业园</t>
  </si>
  <si>
    <t>赵家村</t>
  </si>
  <si>
    <t>新建厂区屋顶光伏电站2个，在约13900平方米混凝土屋顶屋面安装620W单晶硅组件，计划铺设光伏板数量5160块，总装机容量3.2兆瓦，以及管线等配套设施。</t>
  </si>
  <si>
    <t>项目建成后产权归会泽产业园区所有，预计项目年化收益率为5%，即90万元，可带动辖区内7个社区，每个社区增收3万元以上。项目建成后，进一步扩大社区收入来源，提供部分就业岗位。覆盖收益人口100户，其中监测对象30户。</t>
  </si>
  <si>
    <t>云南会泽产业园区管理委员会</t>
  </si>
  <si>
    <t>王永</t>
  </si>
  <si>
    <t>13732785627</t>
  </si>
  <si>
    <t>会泽县易地帮扶工厂厂房改扩建及生产设施建设项目</t>
  </si>
  <si>
    <t>对4层厂房进行改造，建设生产用净化车间等设施，改造面积约9055平方米，含墙体拆除，新砌隔墙，无尘化车间，静电地板，吊顶等，计划投资约920万元；100平方米油池改造（含进出油管约500米、循环系统、配电柜及电缆等），计划投资60万元；供水及污水管网等，计划投资20万元。</t>
  </si>
  <si>
    <t>项目建成后产权归会泽产业园区所有，预计项目年化收益率为10%，即100万元，可带动以礼、钟屏2个街道、7个社区100余户农户（其中脱贫户和监测对象户30户）户均增收2万元/年。项目建成后，可大幅增加就业岗位。覆盖收益人口100户，其中监测对象30户。</t>
  </si>
  <si>
    <t>带动务工就业等</t>
  </si>
  <si>
    <t>待补镇安康安置点帮扶车间建设项目</t>
  </si>
  <si>
    <t>歹咩村</t>
  </si>
  <si>
    <t>1、建设易地搬迁帮扶车间，占地面积8388.1平方米。内容包含鲜果包装厂房(占地面积1120.5平方米，建筑面积2241平方米)计划422.69万元；深加工厂房(占地面积1432平方米，建筑面积2864平方米)计划257.76万元；粗加工及分拣车间(占地面积3050.6平方米，建筑面积3050.6平方米)计划274.55万元；低温仓储(占地面积2785平方米，建筑面积2785平方米)计划220万元，计划1175万元；
2、污水管网改造及处理，管网改造铺设污水管网从扶贫车间连至污水处理厂3千米，修建污水处理池总建筑面积200平方米，基地占地面积200平方米。地上一层，为一层钢架结构，建筑总高度为4.2米，计划600万元；
3、室外给排水管网工程，从外部东侧及南侧市政道路上引入一条DN150的给水管在地块内形成环状管网引入使用，总长5.5千米，计划91.15万元。用水量：本工程用水标准为1200立方米/日。100立方米水池1个，计划12万元；给水管管材：室内给水管采用PE给水管，管径DN100，2千米，计划20万元。室外给水管采用球墨铸铁给水管。消防给水管均采用镀锌钢管，960米，12.16万元。相关闸阀及管道井等建设，计划9.69万元，管网布置采用网状与枝状结合的方式。计划145万元；
4、室内外供电及照明，电源：室外引进10KV电源变为380/220V供动力和照明用户。用电量：本工程用电标准为4000—5000W/日。照明面积8388.1平方米，计划98万元。</t>
  </si>
  <si>
    <t>项目建设符合国家产业政策发展规划，项目建立后产权归待补镇人民政府。项目年化收益率是预计项目年化收益率为10%，即200万元。带动脱贫户和“三类监测对象”520户2140人，户均每年增收2.5万元。带动脱贫户317户1560人，“三类监测对象”203户580人，户均每年增收2.5万元。带动村集体经济增收15万元，带动村2个集体经济每个增收7.5万元左右，建成后可服务农户生产和生活，实现了农业生产的低投入高产出，促使待补镇草莓产业更快更好发展，增加脱贫群众收入，壮大村集体经济，促进当地经济快速、稳定和持续发展。</t>
  </si>
  <si>
    <t>饶维香</t>
  </si>
  <si>
    <t>马路乡石厂集中安置区、大转弯集中安置区帮扶车间建设项目</t>
  </si>
  <si>
    <t>大坪村</t>
  </si>
  <si>
    <t>1.建设一层帮扶车间，建筑面积200平方米，结构形式为钢筋混凝土框架结构，建设20立方米消防高位水池1座，以及消火栓、灭火器（箱）等消防设施，综合单价2500元/平方米，预计投入资金50万元；2.安装变压器1台及电线等配套设施，预计投入资金25万元；3.购置烘干设备1套，预计投资95万元；
4.建设屋顶光伏200平方米及输电变压器、电缆等配套设施，1250元/平方米，预计投入资金30万元。</t>
  </si>
  <si>
    <t>项目建成后，依托大坪、八道拐等8个村200亩红枣种植特色产业，对红枣进行初加工，提升产品价值，同时利用帮扶车间屋顶建设屋顶光伏解决红枣种植灌溉用电。项目建成后产权归大坪村村集体所有，预计项目年化收益率为10%，即20万元，可带动辖区内358户1222人农户(其中脱贫户155户670人、监测户27户138人)户均增加收入1000元以上，村集体增加收入5万元以上。</t>
  </si>
  <si>
    <t>刘鹭</t>
  </si>
  <si>
    <t>15974630405</t>
  </si>
  <si>
    <t>钟屏街道大型易地搬迁安置区劳动密集型帮扶车间建设项目</t>
  </si>
  <si>
    <t>泽兴、双河、思源、红石岩、木城</t>
  </si>
  <si>
    <t>建设帮扶工厂标准厂房10000平方米，单价1650元/平方米，计划投资1650万元；场地平整4000平方米，单价20元/平方米，计划投资8万元；C25路面硬化3000平方米，单价140元/平方米，计划投资42万元；配套建设给水管道500米，单价60元/米，计划投资3万元；安装250千伏安变压器一台及电网线路建设，计划投资30万元；货运电梯2台，25万元/台，计划投资50万元；配套建设标准化消防设施，建消防控制室30平方米、单价2000元/平方米，计划投资6万元；消防控制系统1套、消防喷淋管道、烟感报警系统、消防通风排烟管道，计划投资300万元。</t>
  </si>
  <si>
    <t>项目建成后产权归新城五个社区，一是解决大型易地搬迁安置区安置群众500余人就地就业问题，户均每年可增收4万元以上。二是可实现村集体经济创收50余万元，覆盖易地搬迁安置木城、泽兴、双河、思源、红石岩五个社区，每个社区可新增村集体经济10万元。三是有利于促进沪滇产业园建设，为劳动密集型产业基地建设奠定坚实基础。项目建成后，项目覆盖搬迁群众11512户48753人。</t>
  </si>
  <si>
    <t>马殿虎</t>
  </si>
  <si>
    <t>会泽县扶贫工厂厂房改建及相关配套设施项目</t>
  </si>
  <si>
    <t>改造厂房面积139423.68平方米，配套完善水、电等设施，提供就业岗位1500个。</t>
  </si>
  <si>
    <t>项目建成后产权归会泽产业园区所有，可带动以礼、钟屏、宝云3个街道1000余户农户（其中脱贫户和监测对象户300户）户均增收2万元/年。</t>
  </si>
  <si>
    <t>老厂乡老厂村水果种植基地建设项目</t>
  </si>
  <si>
    <t>1、硬化道路1600米，宽4米，C25混凝土浇筑20公分，每平方米130元，计划投资83.2万元。2、硬化入户道路3600平方米，C25混凝土浇筑15公分，每平方米120元，计划投资43.2万元。3、新修樱桃基地机耕路1400米，新修采摘步道3000米，每千米8万元，计划投资35.2万元。4、安装樱桃基地内供水管网3000米，每米18元，计划投资5.4万元；安装50亩的滴灌管网，每亩1600元，计划投资8万元。5、栽种樱桃50亩，每亩2.5万元，计划投资125万元。</t>
  </si>
  <si>
    <t>项目建成后产权归老厂村委会，通过建设水果种植基地建设项目，不断完善产业基础设施，促进老厂村水果产业发展。预计项目年化收益率为10%，即30万元，带动辖区内农户156户585人（其中：脱贫户70户263人）增收，户均增加3000元以上。</t>
  </si>
  <si>
    <t>杨世磊</t>
  </si>
  <si>
    <t>会泽县燕麦加工厂建设项目（一期）</t>
  </si>
  <si>
    <t>宝云绿色食品加工区</t>
  </si>
  <si>
    <t>新建钢混结构三层厂房约4800平方米，计划投资1420万元，路面硬化约3000平方米，计划投资52.5万元；供水及污水管网约1000米，计划投资15万元；新建配电房及配电柜计划投资40万元，安装250千伏安变压器一台及电网线路建设，计划投资72.5万元。总投资1600万元。</t>
  </si>
  <si>
    <t>项目建成后产权归县人民政府所有，预计项目年化收益率为5%，可带动辖区内200户农户(其中三类监测对象19户59人)户均增加收入2500元以上，通过建设会泽县燕麦加工厂，推动会泽县燕麦产业发展，有效解决全县燕麦深加工能力不足的问题。</t>
  </si>
  <si>
    <t>会泽县聚隆工业投资开发有限公司</t>
  </si>
  <si>
    <t>夏体操</t>
  </si>
  <si>
    <t>乐业镇拖落村白龙潭集中安置点辣椒产业基地建设项目</t>
  </si>
  <si>
    <t>拖落</t>
  </si>
  <si>
    <t>1.建设辣椒种植基地200亩；
2.配套建设产业道路硬化3.9千米，均宽3.7米，新建50立方米灌溉水窖2个，新建挡墙150立方米。</t>
  </si>
  <si>
    <t>通过完善配套设施，项目建成后可带动45人就业，带动辖区内农户168户进一步做强做大辣椒产业，增加收入。</t>
  </si>
  <si>
    <t>增加种植规模、带动务工就业</t>
  </si>
  <si>
    <t>李贵学</t>
  </si>
  <si>
    <t>乐业镇横山村大坪子集中安置点辣椒产业基地建设项目</t>
  </si>
  <si>
    <t>建设辣椒种植基地250亩:
1.配套建设产业道路硬化8750平方米，长2500米，均宽3.5米，厚0.2米，每平方米130元，计划投资113.75万元；
2.新建挡墙80立方米，每立方米360元，预计投资2.88万元；
3.维修原产业配套机耕路9.8千米，均宽3.5米，每千米3万元，计划投资29.4万元；
4.安装直径0.6米涵管30米，每米300元，计划投资0.9万元；
5.新建50立方米灌溉水窖7个，每个7万元；安装φ20PE管2.64千米，每米5元，计划投资43.32万元。</t>
  </si>
  <si>
    <t>项目建成后产权归乐业镇横山村村集体所有；项目建成后村庄基础设施服务功将得到进一步完善，村庄环境卫生进一步改善，群众生产生活水平明显提高；项目涉及区210户农户辣椒产业将进一步做强做大，预计户均每年将增加种植收入1000元左右，其中脱贫户有34户115人，监测户有6户14人；同时可带动脱贫人口（含三类对象）56人到种植基地就近就业，预计户均每年可增收10000元。</t>
  </si>
  <si>
    <t>马路乡易地搬迁后续扶持石厂安置区、大转弯安置区农产品交易中心提升改造项目</t>
  </si>
  <si>
    <t>马路村</t>
  </si>
  <si>
    <t>1.新建农产品交易中心653平方米及摊位提升改造，综合单价1000元/平方米，结构形式为门式钢结构，预计资金65.3万元；2.建设矩形雨水排沟720米，规格为0.8米*0.8米，顶盖板用双层Φ10钢筋0.15米厚混凝土浇筑，400元/米，预计资金28.8万元；3.建设污水排水管850米，直径600混凝土管、检查井、小三格和终端大三格处理设施等，500元/米，预计资金42.5万元；4.农产品货物装卸处及配套设施建设。场地硬化800平方米，C30混凝土浇筑，厚度30厘米，150元/平方米，预计资金12万元；5.建设公厕1个座，建筑面积80平方米，砌体结构，设置12个封闭式冲水式蹲坑、感应式小便器6个、洗手台2个、10立方米水池1座、20立方米小三格化粪池1座，2300元/平方米，预计资金18.4万元；6.分类收集点6个及36个垃圾桶，5000元/套（一个垃圾收集点6个垃圾桶），预计资金3万元；7.交易中心周边道路原有砼道路增加沥青路面面层2000平方米，厚度0.1米，150元/平方米，预计资金30万元。</t>
  </si>
  <si>
    <t>通过新建农产品交易中心653平方米164个摊位配套设施提升改造，项目的实施方便了项目地及周边村组的农特产品售卖，促进了农特产品的销售渠道；收取摊位租金壮大集体经济，开发公益岗位和搬迁群众爱心摊位，促进安置区群众就业，对促进乡村振兴、群众增收起到推动作用。项目建成后产权归马路村村集体所有，预计项目年化收益率为10%，即20万元，可带动辖区内459户1665人农户(其中脱贫户259户956人、监测户43户169人)户均增加收入1100元以上，村集体增加收入5万元以上。</t>
  </si>
  <si>
    <t>田坝乡白岩村河沙坝集中安置点蔬菜基地配套设施建设项目</t>
  </si>
  <si>
    <t>白岩</t>
  </si>
  <si>
    <t>白岩村沙河安置点建设10亩蔬菜基地，新建标准大棚10亩，每亩单价1.3万元，配套安装滴灌，安置点和集镇两污治理，雨污分流管网设施设备，安装污水管网2500米，主管管径300毫米，单价400元/米，分管管径110毫米，单价300元/米，建设三格污水处理等设备，大三格容量30立方米，单价4.5万元/个，小三格容量2立方米，单价1200元/个，集镇柏油硬化6000平方米，泊油路180元/平方米。</t>
  </si>
  <si>
    <t>项目建成后产权归白岩村集体所有，总体目标体现项目的预期效益，通过建设白岩村河沙坝集中安置点蔬菜基地配套设施建设项目，种植大棚蔬菜10亩，促进白岩村产业发展，优化白岩村产业结构，带动安置点群众就近就地就业，增加当地群众收入，促进白岩村经济发展，提升白岩安置点人居环境，项目建成后产权归田坝乡人民政府，预计项目年收益率为6％，即12万元。带动安置点及周边农户103户（其中脱贫户43户，“三类监测对象”3户）户均增加1000元以上，带动村集体收入增加3万元。</t>
  </si>
  <si>
    <t>宝云街道拖姑村扶贫车间建设项目</t>
  </si>
  <si>
    <t>拖姑村</t>
  </si>
  <si>
    <t>建设扶贫车间1000平方米，水池1个300立方米及管引配套设施。</t>
  </si>
  <si>
    <t>（一）总体目标体现项目的预期效益，项目建成后产权归宝云街道办事处，由拖姑村负责后期管理维护。通过引入企业合作发展，优先聘用搬迁群众就近就业；（二）项目建成后预计项目年收益120万元；（三）经济效益：带动就业30人左右。其中搬迁群众30户（其中脱贫户25户，“三类监测对象”5户）户均增收2000元以上.村集体经济收入增加4万元，同时带动周边群众相关产业发展；（四）质量指标达标率100%；（五）社会效益：有利于改造提升传统畜牧产业，促进全街道特色产业规模化发展，群众生活质量得到提高，生活习俗、村容村貌、思想观念得到改变，社会事业进一步发展，有力巩固脱贫成效；（六）生态效益：结合社区建设合理布局，加强水土保持，环境美化，使村寨环境更加优美；（七)群众满意度达98%以上。</t>
  </si>
  <si>
    <t>刘金明</t>
  </si>
  <si>
    <t>会泽县新街乡安置区草莓、蔬菜产业基地建设项目(二期)</t>
  </si>
  <si>
    <t>新街村</t>
  </si>
  <si>
    <t>配套建设产业路2.475千米，自哈卡村10组李永兵家田地起，到哈卡村袁家小山桥边止，规格为20厘米厚C30水泥混凝土路面，均宽5.5米，平均每千米75.96万元。</t>
  </si>
  <si>
    <t>项目建成后，安置区产业发展基础设施服务功能进一步完善，环境卫生进一步改善，群众生产生活水平明显提高。覆盖受益人口890户2678人，其中：脱贫户523户2007人，监测对象53户228人。</t>
  </si>
  <si>
    <t>改善道路运输基础设施，带动产业发展。</t>
  </si>
  <si>
    <t>13988998197</t>
  </si>
  <si>
    <t>前期准备</t>
  </si>
  <si>
    <t>调整</t>
  </si>
  <si>
    <t>待补镇金牛村丁家龙塘安置区2024年基础设施提升项目</t>
  </si>
  <si>
    <t>金牛村</t>
  </si>
  <si>
    <t>安置点集贸市场建设：建筑总面积800平方米，每平方米1000元，合计80万元；结构形式：轻钢结构，彩钢瓦屋顶，高度：集贸市场肩高5.4米，彩钢瓦屋顶高7.2米。摊位及配套设施合计20万元：砖混结构长2米、宽1米、高1米，共70个。</t>
  </si>
  <si>
    <t>项目建成后产权归待补镇金牛村村集体所有；项目建成后村庄基础设施服务功能将得到进一步完善，改善安置区的农业生产条件、提升人居环境、促进地方经济发展；项目建成后可以带动易地搬迁劳动力36户148人，每人每天收入100元以上，户均年收入1万元以上。同时可覆盖带动金牛村763户2210人，其中脱贫户271户1047人，监测对象39户115人。</t>
  </si>
  <si>
    <t>引导安置区群众就地务工。</t>
  </si>
  <si>
    <t>蒋全松</t>
  </si>
  <si>
    <t>光伏电站建设</t>
  </si>
  <si>
    <t>会泽县钟屏街道屋顶分布式光伏项目（一期）</t>
  </si>
  <si>
    <t>红石岩社区</t>
  </si>
  <si>
    <t>在会泽县红石岩社区平屋顶面积18000平方米，实施分布式屋顶光伏发电项目。采用单晶单玻580W组件，总装机容量2.868mwp，每年发电量约为298万度电，项目直流侧装机9040kWp，交流侧输出功率7051kWac，项目选址位置辐照量较高，为进一步提升系统效率，提高发电量，本项目推进使用隆基Hi-moX6组件，型号LR5-72HTH-580M，峰值功率580Wp，开路电压52.21V，短路电流14.2A，光伏组件效率22.8%，边框尺寸2278×1134×30毫米。项目实测的年平均水平面辐照量为5695MJ/米，即1582kWh/米。</t>
  </si>
  <si>
    <t>项目建成后产权归红石岩社区，总装机容量2.868mwp，每年发电量约为298万度电，按照0.3358元/度电，全额并网计算每年电费收益约100万元，带动易地扶贫搬迁社区集体经济增收80万元以上。帮助救助低收入群体困难户250户1000余人。同时有效解决公共基础设施维修和物业管理费用资金缺口的问题。</t>
  </si>
  <si>
    <t>壮大社区集体经济，解决无公共维修基金、物业费缺口问题</t>
  </si>
  <si>
    <t>会泽县娜姑镇驿兴社区帮扶车间建设项目</t>
  </si>
  <si>
    <t>驿兴社区</t>
  </si>
  <si>
    <t>新建钢框架结构帮扶车间一栋三层，建筑占地面积约1225平方米，建筑面积3675平方米，建设消防水池50立方米一座，消防管道安装350米，安装室内消防栓9套等消防设施设备，综合单价约2523.54元/平方米，投资约927.4万元；安装315KV箱式变压器一台及电线电缆200米，室外总配电箱一台；投资约40万元；建设砖混结构卫生间60平方米，包含卫生洁具安装、20立方米化粪池一座等管网埋设，综合单价约2100元/平方米，投资约12.6万元，总投资980万元。</t>
  </si>
  <si>
    <t>项目建成后，能解决集镇安置区易地搬迁人口500人次就业，及则补、乐里、白雾、大闸、落水、石咀等6个村剩余劳动力800人次就业，可带动辖区内1300户农户(其中脱贫户350户、监测户137户)户均增加收入2000元以上。</t>
  </si>
  <si>
    <t>解决380人就业，其中脱贫人口148人就业</t>
  </si>
  <si>
    <t>乡村建设行动</t>
  </si>
  <si>
    <t>农村基础设施</t>
  </si>
  <si>
    <t>农村道路建设</t>
  </si>
  <si>
    <t>会泽县娜姑镇干沟集镇集中安置点路面硬化建设项目</t>
  </si>
  <si>
    <t>路面硬化C30砼20厘米厚1500平方米，120元/平方米，投资约18万元，土方开挖外运1050立方米，25元/立方米，投资约2.63万元；土方回填夯实1100/立方米，28元/立方米，投资约3.08万元，现浇C25混凝土截水沟300×400盖雨水篦子沟长88米，715元/米，投资约6.29万元。总投资30万元。</t>
  </si>
  <si>
    <t>项目建成后，安置区产业发展基础设施服务功能进一步完善，环境卫生进一步改善，群众生产生活水平明显提高，覆盖受益户598户1689人，其中；脱贫户195户836，监测对象35户129人。</t>
  </si>
  <si>
    <t>解决20脱贫人口临时就业</t>
  </si>
  <si>
    <t>会泽县娜姑镇发基卡一窝羊安置点基础设施建设项目</t>
  </si>
  <si>
    <t>发基卡村</t>
  </si>
  <si>
    <t>道路硬化C30砼200厚500平方米，120元/平方米，投资约6.0万元；C30混凝土场地硬化120平方米，120元/平方米，投资约1.44万元，块石挡土墙约565立方米，420元/立方米（包含土方开挖及回填），投资约23.73万元，免烧砖清水墙体围挡60平方米，640元/平方米，投资约3.84万元。总投资35万元。</t>
  </si>
  <si>
    <t>项目建成后，安置区产业发展基础设施服务功能进一步完善，环境卫生进一步改善，群众生产生活水平明显覆盖受益户189户621人，其中；脱贫户52户187，监测对象15户29人。</t>
  </si>
  <si>
    <t>解决10脱贫人口临时就业</t>
  </si>
  <si>
    <t>钟屏街道大型安置区现代仓储物流基地建设项目</t>
  </si>
  <si>
    <t>新建占地50亩综合物流园区1个，建设仓储及分拣用房30000平方米，配套完善水、电、路等公共基础设施。</t>
  </si>
  <si>
    <t>可新增就业创业200人，带动搬迁群众就业160人，促进村集体经济增收80万元。</t>
  </si>
  <si>
    <t>乐业镇横山村小河边集中安置点人生果种植基地配套设施建设项目</t>
  </si>
  <si>
    <t>在安置点养殖小区内对21户圈舍内安装通电、通水设施；人生果基地建灌溉水窖20个；产业发展道路硬化2条共长4千米，均宽3.7米。新建挡墙300立方米。合计投资220.2万元。</t>
  </si>
  <si>
    <t>通过硬化产业道路、建灌溉水窖等，可种植人生果50亩、辣椒200亩，保障所需用水，进一步改善生产生活条件。带动辖区内农户170户（其中脱贫户38户，“三类监测对象”9户）户均增加1000元以上。</t>
  </si>
  <si>
    <t>增加种植规模、改善生产生活条件</t>
  </si>
  <si>
    <t>乐业镇半山村小水井集中安置点产业发展配套设施建设项目</t>
  </si>
  <si>
    <t>半山</t>
  </si>
  <si>
    <t>在安置点养殖小区内对23户圈舍内安装通电、通水设施；建一站式服务中心200平方米；C30砼硬化产业配套设施机耕路1条，长5千米，宽3.8米，厚0.2米，面积14000平方米。合计投资231.6万元。</t>
  </si>
  <si>
    <t>通过建一站式服务中心、硬化产业道路等，有利于产业发展，进一步改善搬迁户生产生活条件。带动辖区内农户150户（其中脱贫户49户，“三类监测对象”7户）户均增加1000元以上。</t>
  </si>
  <si>
    <t>项目用地等建设要素已核实，批复后即可及时开工建设。</t>
  </si>
  <si>
    <t>大海乡当归产业配套基础设施建设项目</t>
  </si>
  <si>
    <t>鲁纳箐</t>
  </si>
  <si>
    <t>硬化30亩当归种植基地产业道路1千米，宽4米，新建1座水池。</t>
  </si>
  <si>
    <t>激发群众内生动力，促进增收。受益34户142人。增加搬迁户就业和收入。增加草莓产业基地收入。</t>
  </si>
  <si>
    <t>刁海波</t>
  </si>
  <si>
    <t>宝云街道拖姑村养殖基地补短板项目</t>
  </si>
  <si>
    <t>建设水窖300立方米及相关配套设施。</t>
  </si>
  <si>
    <t>总体目标体现项目的预期效益，通过引入企业合作发展养殖业，优先聘用搬迁群众就近就业。项目建成后预计项目年收益300万元。带动就业120人左右。其中搬迁群众80户（其中脱贫户64户，“三类监测对象”16户）户均增收1500元以上，村集体经济收入增加5万元。同时带动周边群众养殖业发展。</t>
  </si>
  <si>
    <t>会泽县火红乡岩脚村水路河集中安置点辣椒交易市场改造建设项目</t>
  </si>
  <si>
    <t>岩脚村水路河集中安置点</t>
  </si>
  <si>
    <t>新建农贸市场面积975平方米，顶层斜面共计1000平方米，配套相关基础设施。</t>
  </si>
  <si>
    <t>通过建设火红乡岩脚村水路河集中安置点辣椒交易市场改造项目，改善安置点31户131人人居环境，促进安置区辣椒产业发展，带动安置点及周边人均纯收入增收。</t>
  </si>
  <si>
    <t>张娜</t>
  </si>
  <si>
    <t>金钟街道竹园村易地搬迁后续产业发展扶贫车间建设项目</t>
  </si>
  <si>
    <t>新建扶贫车间1500平方米，建设厕所60平方米，配套完善水、电、路等基础设施。</t>
  </si>
  <si>
    <t>为金钟街道、竹园村易地搬迁户及低收入群体提供20个以上务工就业岗位。带动周边脱贫人口及监测对象127户，429人增收。</t>
  </si>
  <si>
    <t>母其曦</t>
  </si>
  <si>
    <t>大桥乡团山村农贸市场新建项目</t>
  </si>
  <si>
    <t>团山</t>
  </si>
  <si>
    <t>在老棚子安置点建设农贸市场1个500平方米。</t>
  </si>
  <si>
    <t>方便村民农副产品销售、贸易，</t>
  </si>
  <si>
    <t>服务好安置区搬迁群众</t>
  </si>
  <si>
    <t>楚荣岗</t>
  </si>
  <si>
    <t>马路乡易地搬迁后续扶持江子树安置区、石厂安置区、蛤蟆口安置区农产品交易中心提升改造项目</t>
  </si>
  <si>
    <t>新建农产品交易市场915平方米，改扩建农产品交易中心1000平方米100个摊位配套设施提升改造，改造摊位100个，摊位地面硬化1000平方米、农产品交易中心雨水设施建设800米，污水设施建设500米、农产品货物装卸处及配套设施1个、环卫设施垃圾分类收集点5个、垃圾桶30个。（项目的实施方便项目地及周边村组的农特产品售卖，既方便了群众又加大了农特产品的销售渠道，对维护社会稳定，实现脱贫致富目标起到推动作用。同时收取摊位租金壮大集体经济，开发公益岗位和搬迁群众爱心摊位，促进安置区群众就业。）</t>
  </si>
  <si>
    <t>农产品交易中心改扩1000平方米100个摊位配套设施提升改造，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率为4-6％左右，即7.29-10.93万元左右。覆盖安置区受益人口317户874人，同时带动周边1024户2907人，其中:脱贫户和监测对象户580户2092人，户均增加1300元以上。</t>
  </si>
  <si>
    <t>鲁纳乡窝坡村草莓仓储物流、分拣中心配套基础设施建设项目</t>
  </si>
  <si>
    <t>窝坡村</t>
  </si>
  <si>
    <t>新建窝坡村草莓仓储物流、分拣中心500平方米，及其配套基础设施。</t>
  </si>
  <si>
    <t>带动600人就近就便务工，辐射窝坡、哈克村650亩草莓基地。</t>
  </si>
  <si>
    <t>宝云街道泽瑞社区扶贫车间建设项目</t>
  </si>
  <si>
    <t>泽瑞社区</t>
  </si>
  <si>
    <t>新建扶贫车间生产厂房，面积3000平方米（含相关附属设施）。</t>
  </si>
  <si>
    <t>总体目标体现项目的预期效益，通过建设扶贫车间生产厂房面积3000平方米，开展招商引资工作，促进搬迁群众就近就业。项目建成后产权归宝云街道办事处，预计项目年收益80万元。带动安置区100户（其中脱贫户85户，“三类监测对象”15户）户均增加1500元以上，村集体收入增加5万元。</t>
  </si>
  <si>
    <t>大桥乡团山村速冻冷库建设项目</t>
  </si>
  <si>
    <t>团山村</t>
  </si>
  <si>
    <t>在团山村委会老棚子安置点周围新建门式钢架厂房1000平方米（速冻冷库350立方米，恒温库400立方米），用于储运冷藏周围3个村种植的草莓。</t>
  </si>
  <si>
    <t>冷库建成后，可就地周转、储存周围2个村种植的草莓鲜果，提升农产品附加值。</t>
  </si>
  <si>
    <t>清水村台子小组、羊草房小组冬早蔬菜种植基地建设</t>
  </si>
  <si>
    <t>在清水村台子、羊草房小组实施冬早蔬菜种植基地建设项目奖，计划投资480万元。主要建设内容：1.产业道路硬化：①C30砼道路硬化4300米，均宽3米，厚0.2米，12900平方米；②主产业道路，砂石路路面，混凝土路肩宽0.3米，高0.3米，总长2300米，路面均宽3.5米，共8050平方米；③M7.5浆砌石路面挡墙5处，共长800米，高1.5米，宽0.8米，共960立方米。2.C30混凝土排水沟：①主排水沟长1058米，沟心宽0.9米，高1.5米，沟帮厚0.2米，沟底厚0.1米。；②分排水12条，每条400米长，共4800米，沟心宽0.5米，高1米，沟帮厚0.2米，沟底厚0.1米；④混凝土涵管Φ1000，共300米长。3.土地平整及土方置换：①道路回填及置换土方10710立方米。②土地平整300亩，在不改变耕作层的基础上，将同一水平层的多个地块改成一块平整土地。</t>
  </si>
  <si>
    <t>总体目标体现项目的预期效益：通过冬早蔬菜种植基地建设，种植300亩冬早蔬菜，有效改善覆盖区域产业受益率，蔬菜等农作物种植区，解决辖区蔬菜种植成本高问题。项目建成后产权归乐业镇人民政府所有，移交村集体管理使用。带动辖区内263户（其中脱贫户56户，“三类监测对象”63户），户均增收1800元以上。</t>
  </si>
  <si>
    <t>休闲农业与乡村旅游</t>
  </si>
  <si>
    <t>老厂乡老厂村大峡谷文化旅游产业提升项目</t>
  </si>
  <si>
    <t>1、硬化景区内交通干线810米，宽4米，C25混凝土浇筑20公分；2、建设旅游步道600米，宽4米。3、新建停车场1个，建旅游公厕1座，安装旅游标识标牌；4、房屋改造提升37户，建设旅游集散点1个。</t>
  </si>
  <si>
    <t>通过建设老厂村三组大峡谷文化旅游提升工程，不断完善基础设施，促进老厂村大峡谷乡村旅游产业提升。项目建成后产权归老厂村委会，带动辖区内农户116户341人（其中：脱贫户30户114人）增收，户均增加3000元以上。</t>
  </si>
  <si>
    <t>会泽县新城扶贫工厂厂房改扩建及生产设施建设项目</t>
  </si>
  <si>
    <t>会泽县新城区</t>
  </si>
  <si>
    <t>对新城扶贫工厂（建筑面积：13400平方米）进行改扩建，并完善生产设施设备、水、电等配套及辅助设施，提供就业岗位300个。</t>
  </si>
  <si>
    <t>项目建成后产权归县人民政府所有，提供就业岗位300个，带动辖区内150户（其中脱贫户和监测对象户30户）户均增收2万元/年</t>
  </si>
  <si>
    <t>会泽县钟屏街道屋顶分布式光伏项目（二期）</t>
  </si>
  <si>
    <t>双河、思源、木城、泽兴</t>
  </si>
  <si>
    <t>在钟屏街道双河、思源、木城、泽兴社区实施分布式屋顶光伏发电项目，屋顶面积38500平方米，装机容量6.17mwp。</t>
  </si>
  <si>
    <t>总装机容量6.17mwp，每年发电量约为700万度电，按照0.3358元/度电，全额并网计算每年电费收益约220万元，带动易地扶贫搬迁社区集体经济增收170万元以上，帮助救助低收入群体困难户500户2000余人。同时有效解决公共基础设施维修和物业管理费用资金缺口的问题。</t>
  </si>
  <si>
    <t>会泽县娜姑镇驿兴社区扶贫车间建设项目</t>
  </si>
  <si>
    <t>新建钢框架结构车间一栋三层，建筑占地面积约1225平方米，建筑面积3675平方米及配套设施，2790元/平方米，投资约1024.75万元。</t>
  </si>
  <si>
    <t>解决易地搬迁人口就业1805人。</t>
  </si>
  <si>
    <t>1805人</t>
  </si>
  <si>
    <t>会泽县以礼街道屋顶分布式光伏建设项目</t>
  </si>
  <si>
    <t>清水社区、河滨社区</t>
  </si>
  <si>
    <t>在以礼街道清水社区、河滨社区实施分布式屋顶光伏发电项目，屋顶面积35000平方米，装机容量5.6mwp。</t>
  </si>
  <si>
    <t>总装机容量5.6mwp，每年发电量约为636万度电，按照0.3358元/度电，全额并网计算每年电费收益约200万元，带动易地扶贫搬迁社区集体经济增收150万元以上。</t>
  </si>
  <si>
    <t>钟屏街道鱼洞社区七组2024年文旅小镇建设项目</t>
  </si>
  <si>
    <t>鱼洞社区</t>
  </si>
  <si>
    <t>1.新建文旅小镇一座；
2.配套建设排污管网，主管DN400（HDPE钢带增强纹波纹管）1000米，支管DN200（HDPE钢带增强纹波纹管）2000米；
3.20套5立方米/日的三格化粪池，进行路面开挖及恢复，修建雨水沟三面光带盖板混凝土沟渠，其它配套设施等附属工程。</t>
  </si>
  <si>
    <t>有效带动鱼洞社区第七村民小组271户806人(其中脱贫户9户32人，“三类监测对象”2户9人）增收，补齐农村环境基础设施建设短板，提升人居环境提升人居环境。</t>
  </si>
  <si>
    <t>13648747575</t>
  </si>
  <si>
    <t>大海乡2024易地搬迁后续扶持产业发展项目</t>
  </si>
  <si>
    <t>泥德坪、小江村、绿荫塘</t>
  </si>
  <si>
    <t>建设蔬菜基地面积1000亩，热带水果1500亩，中药材种植基地300亩，新修基地灌溉沟渠5000米，投入资金140万元；硬化产业道路3.5千米，宽4米，投入资金210万元；新建挡墙120立方米，投入资金48万元；饮水管道安装2.1千米，投入资金3万元；村容村貌整治，三堆规范治理，投入资金90万元。</t>
  </si>
  <si>
    <t>通过硬化产业道路、建灌溉沟渠等，可为种植蔬菜、热带水果、中药材等提供保障及所需用水，进一步改善生产生活条件。带动辖区内低收入群众和易地搬迁户530户1514人，（其中，脱贫户148户503人，三类监测对象35户102人）增加收入。</t>
  </si>
  <si>
    <t>土地流转，增加种植规模、改善生产生活条件，带动当地群众就业50人以上，促进群众增加收入。</t>
  </si>
  <si>
    <t>乐业镇罗布古社区林家村安置点蔬菜基地产业配套项目</t>
  </si>
  <si>
    <t>清水</t>
  </si>
  <si>
    <t>建蔬菜基地250亩：
1.新修产业机耕路路3982.5米，均宽3.2米，厚0.2米，面积12744平方米；
2.新建挡墙800立方米；
3.新挖排水沟（土沟）长5000米，淤泥开挖4000立方米；
4.维修原产业机耕路4000米。</t>
  </si>
  <si>
    <t>通过建设产业配套设施，可规模化种植蔬菜250亩，带动辖区内农户480户（其中脱贫户130户，“三类监测对象”19户）户均增加1000元以上。同时进一步改善群众生产生活条件。</t>
  </si>
  <si>
    <t>乐业镇阿布卡尖山安置点辣椒产业配套项目</t>
  </si>
  <si>
    <t>阿布卡</t>
  </si>
  <si>
    <t>1.新建挡墙400米，共计800立方米；
2.新修产业机耕路6160米，均宽4米。</t>
  </si>
  <si>
    <t>通过建设产业配套设施，可规模化种植蔬菜100亩，带动辖区内农户150户（其中脱贫户30户，“三类监测对象”8户）户均增加1500元以上。同时进一步改善群众生产生活条件。</t>
  </si>
  <si>
    <t>会泽县畜产品精深加工建设项目</t>
  </si>
  <si>
    <t>黑土村</t>
  </si>
  <si>
    <t>改扩建加工厂房7000平方米，配套建设水、电、路等设施，配套完善相关设备。年产畜产品精深加工产品10000吨。</t>
  </si>
  <si>
    <t>1.改扩建加工厂房7000平方米，配套建设水、电、路等设施，配套完善相关设备。2.项目建成后产权归县人民政府所有，进一步补齐产业短板，带动周边养殖户稳定增收。</t>
  </si>
  <si>
    <t>通过提供务工就业岗位和原料收购，带动周边养殖户稳定增收。</t>
  </si>
  <si>
    <t>张学凡</t>
  </si>
  <si>
    <t>15911465777</t>
  </si>
  <si>
    <t>纸厂乡分布式屋顶光伏提水项目</t>
  </si>
  <si>
    <t>纸厂乡</t>
  </si>
  <si>
    <t>龙家村、罗别古</t>
  </si>
  <si>
    <t>利用龙家村小学、村委会，纸厂乡核桃加工厂等屋顶安装太阳能光伏发电板4000平方米，安装并网相关的设施设备。</t>
  </si>
  <si>
    <t>项目建成发电后可有效解决1020户5609人饮水问题。</t>
  </si>
  <si>
    <t>纸厂乡人民政府</t>
  </si>
  <si>
    <t>大海乡易地扶贫搬迁后扶二道坪中药材产业基地建设项目</t>
  </si>
  <si>
    <t>建设中药材种植基地1000亩，硬化产业道路1.8千米，宽4米，投入资金108万元；新建挡墙120立方米，投入资金48万元；新建450立方米蓄水池1个，投入资金40.5万元；新建100立方米蓄水池2个，投入资金18万元；管道安装3千米，投入资金5.5万元；中药材交易中心场地硬化500平方米，投入资金6万元。</t>
  </si>
  <si>
    <t>通过硬化产业道路、建灌溉沟渠等，可为种植蔬菜、热带水果、中药材等提供保障及所需用水，进一步改善生产生活条件。带动辖区内低收入群众和易地搬迁户583户1873人，其中脱贫户190户651人，三类监测对象17户59人。</t>
  </si>
  <si>
    <t>五星乡铅厂村集中安置点产业配套设施建施</t>
  </si>
  <si>
    <t>铅厂</t>
  </si>
  <si>
    <t>产业道路建施（硬化20厘米厚c25混凝土路面7000平方米）；修建排水沟渠700米；浆砌石挡墙600立方米；机耕桥1座。</t>
  </si>
  <si>
    <t>通过配套基础设施建设，进行土地流转种植烤烟和蔬菜200亩，促进产业结构调整，项目建成后产权归铅厂村委会，带动辖区内农户100户（其中脱贫户85户，“三类监测对象”15户）户均增收500元以上。</t>
  </si>
  <si>
    <t>上村乡稻田养鱼基础设施建设项目</t>
  </si>
  <si>
    <t>大河村</t>
  </si>
  <si>
    <t>1、鱼沟鱼溜建设1100米；2、稻田整理150亩；3、进排水配套设施建设。</t>
  </si>
  <si>
    <t>通过上村乡稻田养鱼基础设施建设项目建设，实现稻田规模养殖150亩，经济效益指标亩均产值增加1800元以上。社会效益指标稻米和水产品的品质提升，农民收入提高。生态效益指标化肥农药使用量降低，农田良性生态环境保持或修复。项目建成后产权归上村乡人民政府，预计项目年收益率为10％，即19.5万元。带动辖区内农户30户（其中脱贫户12户，“三类监测对象”7户）户均增加1800元以上，村集体收入增加5万元。</t>
  </si>
  <si>
    <t>实现农民增产增收</t>
  </si>
  <si>
    <t>配套设施项目</t>
  </si>
  <si>
    <t>产业园（区）</t>
  </si>
  <si>
    <t>古城街道边河社区劳动密集型产业园区建设项目</t>
  </si>
  <si>
    <t>边河社区</t>
  </si>
  <si>
    <t>在边河社区八组“大山丘梨园”自然村新建劳动密集型产业园区，园区总占地30000平方米（45亩），新建标准厂房20000平方米，配套园区配套道路系统、给排水系统、供电系统、消防系统、安防系统等基础设施。</t>
  </si>
  <si>
    <t>古城街道边河社区劳动密集型产业园区建设项目建成后产权归古城街道办事处所有，由边河社区经营管理。通过招商引资企业入驻，租用厂房产生效益，由古城街道和边河社区分红增加集体收入。企业入驻后，大量吸收中河、水城和边河社区剩余劳动力，带动边河社区内农户1324户（其中脱贫户17户44人，“三类监测对象”54户140人）户均可增加收入1500元以上。</t>
  </si>
  <si>
    <t>厂房建成后，租用给招商引资企业使用，收取租金，街道和社区分红。企业入驻后大量吸收中河、水城和边河社区剩余劳动力，增加农户收入。</t>
  </si>
  <si>
    <t>通过建设古城街道边河社区密集型产业园区建设项目，招商引资企业入驻产生效益，带动村民就业，增加村集体经济。</t>
  </si>
  <si>
    <t>古城街道“钱街”文旅融合发展项目</t>
  </si>
  <si>
    <t>建设钱文化乡村旅游街区，包括新建、修缮加固及改造建筑，总用地面积28529平方米，总建筑面积18347平方米。其中：新建建筑面积3287平方米，修缮加固建筑面积2508平方米，改造建筑面积12552平方米，拆除建筑面积9638平方米。</t>
  </si>
  <si>
    <t>古城街道厂沟村“钱街”休闲农业与乡村旅游易地搬迁后扶建设项目建成后，通过招商引资企业入驻，租用固定资产产生效益，租金分红增加厂沟村集体收入。企业入驻后，大量吸收厂沟村易地搬迁户剩余劳动力，带动易地搬迁户590户（其中脱贫户90户341人，“三类监测对象”19户91人）户均可增加收入1500元以上。</t>
  </si>
  <si>
    <t>项目建成后，固定资产租用给招商引资企业使用，厂沟村收取部分租金分红。企业入驻后大量吸收厂沟村易地搬迁户剩余劳动力，增加农户收入。</t>
  </si>
  <si>
    <t>夏袖东</t>
  </si>
  <si>
    <t>通过建设古城街道厂沟村“钱街”休闲农业与乡村旅游易地搬迁后扶建设项目，招商引资企业入驻产生效益，带动村民就业，增加村集体经济。</t>
  </si>
  <si>
    <t>火红乡集镇安置点后续帮扶产业路建设项目</t>
  </si>
  <si>
    <t>桥边村</t>
  </si>
  <si>
    <t>火红乡集镇安置点产业路建设，厚8厘米,长3千米,面积24000平方米。</t>
  </si>
  <si>
    <t>完善产业发展基础设施，为特色产业外销做好基本保障，激发群众内生发展动力，提升群众幸福感，带动增收致富。</t>
  </si>
  <si>
    <t>杨世才</t>
  </si>
  <si>
    <t>13887157069</t>
  </si>
  <si>
    <t>会泽县老厂乡2024年以工代赈工程</t>
  </si>
  <si>
    <t>田尾巴村、播落卡村、白沙村</t>
  </si>
  <si>
    <t>村内道路硬化9.59千米及配套设施建设。</t>
  </si>
  <si>
    <t>通过硬化道路9.59千米及配套设施建设，改善群众出行条件，促进群众发展产业。项目预计带动当地群众88人务工，发放劳务报酬117万元，受益群众1303户4910人（脱贫户545户2169人，“三类监测对象”52户192人）。</t>
  </si>
  <si>
    <t>带动务工</t>
  </si>
  <si>
    <t>纪成川</t>
  </si>
  <si>
    <t>18387470075</t>
  </si>
  <si>
    <t>发改以工代赈</t>
  </si>
  <si>
    <t>中央第一批、省级第一批</t>
  </si>
  <si>
    <t>会泽县宝云街道2024年中央财政以工代赈项目</t>
  </si>
  <si>
    <t>硬化燕麦产业道路6.25千米，宽4米，及配套设施。</t>
  </si>
  <si>
    <t>通过硬化道路6.25千米，改善群众出行条件，促进群众发展产业。项目预计带动当地群众100人务工，发放劳务报酬103万元，受益群众708户2242人（脱贫户134户467人，“三类监测对象”32户87人）。</t>
  </si>
  <si>
    <t>13529898336</t>
  </si>
  <si>
    <t>会泽县大海乡2024年中央财政以工代赈项目</t>
  </si>
  <si>
    <t>鲁纳箐村、大菜园村</t>
  </si>
  <si>
    <t>硬化草莓产业道路5.8千米，宽4米。新建3座水池。</t>
  </si>
  <si>
    <t>通过硬化道路5.8千米，新建3座水池，改善群众出行条件，促进群众发展产业。项目预计带动当地群众88人务工，发放劳务报酬117万元，受益群众743户2977人（脱贫户164户553，“三类监测对象”35户125人）。</t>
  </si>
  <si>
    <t>会泽县2024年新型农村集体经济项目</t>
  </si>
  <si>
    <t>11个乡镇</t>
  </si>
  <si>
    <t>33个村</t>
  </si>
  <si>
    <t>（一）在会泽县汽车产业园区混凝土屋面安装625Wp单晶硅光伏组件1204块，装机容量752.5KWp。彩钢瓦屋面安装555Wp单晶硅光伏组件188块，装机容104.34KWp；安装625Wp单晶硅光伏组件880块，装机容量550KWp；新建光伏停车棚及安625Wp单晶硅光伏组件630块，装机容量393.75KWp。
（二）在会泽县农产品交易中心混凝土屋面安装625Wp单晶硅光伏组件120块，装机容量75KWp；彩钢瓦屋面安装625Wp单晶硅光伏组件2662块，装机容量1663.75KWp；新建光伏停车棚及安装625Wp单晶硅光伏组件252块，装机容量157.5KWp。
（三）会泽县国家区域性良种繁育基地分拣分级厂彩钢瓦屋顶安装625Wp单晶硅光伏组件1328块，装机容量830KWp。
（四）会泽县食用菌产业园配套用房屋顶安装625Wp单晶硅光伏组件810块，装机容量506.25KWp。项目总装机容量为5033.09KWp，年发电500万度以上。
（五）配套建设3个1000kva、2个2000kva、1个2450kva箱式变电站。
(六)配套在清水碾农贸市场、会泽县绿色食品园区、会泽体育公园、娜姑镇派出所门口、会泽县政务局东侧电子产业园门口、会泽县农产品交易中心等位置建设120kw充电17台;建设180kw充电桩8台;7kw充电桩10台。</t>
  </si>
  <si>
    <t>发展壮大33个村的村级集体集体经济，促进集体经济增长、农户增收，年增加村集体经济120万元以上。</t>
  </si>
  <si>
    <t>按照每村70万元资产计算，每年分红比例不低于5%，每村每年可增加3.5万元以上收入。</t>
  </si>
  <si>
    <t>23242户76165人</t>
  </si>
  <si>
    <t>中国共产党会泽县委员会组织部</t>
  </si>
  <si>
    <t>李官耀</t>
  </si>
  <si>
    <t>组织部</t>
  </si>
  <si>
    <t>金融保险配套项目</t>
  </si>
  <si>
    <t>小额信贷贴息</t>
  </si>
  <si>
    <t>会泽县2024年脱贫人口小额信贷贴息</t>
  </si>
  <si>
    <t>25个乡（镇、街道）</t>
  </si>
  <si>
    <t>366个村（社区）</t>
  </si>
  <si>
    <t>计划新增发放脱贫人口小额信贷2800户14000万元，并对2021-2023年所发放的17101笔90380.12万元存量贷款进行贴息，规划财政贴息资金3368万元。</t>
  </si>
  <si>
    <t>通过新增发放脱贫人口小额信贷2800户14000万元，并对2021-2023年所发放的17101笔90380.12万元存量贷款进行贴息，有效支持19901户脱贫户（含监测户）发展生产和开展经营，户均增收4000元以上。</t>
  </si>
  <si>
    <t>发展生产和开展经营</t>
  </si>
  <si>
    <t>会泽县乡村振兴局</t>
  </si>
  <si>
    <t>赵如龙</t>
  </si>
  <si>
    <t>乡村振兴</t>
  </si>
  <si>
    <t>会泽县农特产品宣传推广营销平台建设</t>
  </si>
  <si>
    <t>会泽县</t>
  </si>
  <si>
    <t>改扩建会泽县农特产品宣传推广平台1个，具体为改造农特产品宣传推广用房900平方米，建设农特新产品展柜6组，配套相关宣传推广设备设施；改造建设电商营销平台用房600平方米，配套相应电商营销相关设备设施等。</t>
  </si>
  <si>
    <t>通过建设农特产品宣传推广营销平台项目，开展产品展示、电商孵化、品牌打造、技术人员培训、包装设计、营销策划、数据采集统计等业务。以县供销合作社为中心，与乡镇8个中心合作社联系到每个乡镇街道、到村到户联动成体系，展示宣传推广营销25个乡镇（街道）特色新产品，形成新产品产供销一体化运行、推动农特产品生产销售。项目建成后产权归会泽县供销社，预计项目年销售收入1000万元以上。</t>
  </si>
  <si>
    <t>带动群众开展订单种植、销售，解决就近就业。</t>
  </si>
  <si>
    <t>会泽县供销社</t>
  </si>
  <si>
    <t>陈南惠</t>
  </si>
  <si>
    <t>供销</t>
  </si>
  <si>
    <t>会泽县2024年农产品生产加工项目</t>
  </si>
  <si>
    <t>建会泽县农产品生产加工基地，改造农产品加工房屋1000平方米，配备消毒、检验室、检验设备、无菌生产车间及相应配套设施，配套2条自动化生产设备（葡萄、草莓、石榴等水果类和农产品），新建仓库600立方，冷库500立方。</t>
  </si>
  <si>
    <t>通过建设农产品生产加工基地项目，促进会泽农产品精深加工，打造钱王品牌，逐步形成产业链体系，通过县供销合作社与全国各地供销平台建立合作联系机制，实现线上线下相结合公共服务平台，开展直播供货、电商营销等方式，走入省内外市场，解决水果、石榴、草莓等农产品的滞销问题。以县供销合作社为中心，与乡镇8个中心合作社联系到每个乡镇街道、到村到户联动成体系，走订单式产供销、信用一体化路子，建立联农带农机制，增加农户收入，项目建成后产权归会泽县供销社，力争实现年销售收入1000万元以上，年收益率达5%左右，促进群众就近务工创业。</t>
  </si>
  <si>
    <t>走订单式产供销、信用一体化路子，建立联农带农机制，增加农户收入，解决水果、干果(核桃)等农产品滞销，形成产业链。</t>
  </si>
  <si>
    <t>罗黎明</t>
  </si>
  <si>
    <t>会泽县以礼河毛家村至水槽子旅游步道建设项目（金钟段7.6千米</t>
  </si>
  <si>
    <t>竹园村、乌龙村、石鼓村</t>
  </si>
  <si>
    <t>依托以礼河农文旅融合发展规划，围绕以礼河沿线以云南红梨、蜜桃、蟠桃、苹果、蓝莓、车厘子等2000余亩观光采摘园，配套修建乡村旅游产业道路1条7.5千米，路面均宽2.5米，单价95万元/千米（含路面涂装、路面工程、挡墙、路基土石方工程及相关配套设施），投资712.5万元；配套建设人行桥2座（每座长60米、宽2.5米），投资160万元；配套建设移动旅游公厕3个，投资85.5万元。</t>
  </si>
  <si>
    <t>该项目为会泽县以礼河农文旅融合发展项目的重要组成部分，项目建成后产权归金钟街道办事处。项目覆盖农户2952户9484人（其中脱贫户450户1597人，“三类监测对象”63户195人），项目建成后预计每年可增加游客15万人（次），有效降低项目区种植户运输成本，改善出行条件，为会泽县以礼河农文旅融合发展提供重要支撑。</t>
  </si>
  <si>
    <t>有效整合土地资源，实现就业务工、带动生产、农特产品产销对接。</t>
  </si>
  <si>
    <t>会泽县文化和旅游局</t>
  </si>
  <si>
    <t>经会泽县文化和旅游局审核，同意上报。</t>
  </si>
  <si>
    <t>县政府第六次文旅产业推进会定</t>
  </si>
  <si>
    <t>文旅</t>
  </si>
  <si>
    <t>文旅产业</t>
  </si>
  <si>
    <t>会泽县以礼河毛家村至水槽子旅游步道建设项目（以礼段1.847千米）</t>
  </si>
  <si>
    <t>该项目为以礼温泉旅游小镇配套项目，1.围绕以礼河新建人行步道1.847千米，路基宽度为2.8m，路面宽度为2.5m，采用彩色陶瓷颗粒防滑路面。
2.在新建的1.847千米人行步道上布置成品环卫垃圾箱，成品规格：L1040毫米*B350毫米*H1000毫米，双桶、不锈钢垃圾桶、敞口式。投资176万元。</t>
  </si>
  <si>
    <t>该项目为以礼温泉旅游小镇建设项目的重要组成部分，项目建成后产权归以礼街道办事处。项目覆盖脱贫户6653户29270人（其中“三类监测对象”422户1772人），项目建成后预计每年可增加游客5万人（次），增加就业岗位200余个，人均增加10000元以上。</t>
  </si>
  <si>
    <t>实现就业务工、带动生产、农特产品产销对接。</t>
  </si>
  <si>
    <t>会泽县以礼河毛家村至水槽子旅游步道建设项目（钟屏段15.471千米）</t>
  </si>
  <si>
    <t>以则社区</t>
  </si>
  <si>
    <t>依托钟屏以濯水乡乡村旅游发展规划，围绕以礼河沿线风光和2000余亩观光农业基地，延伸至小菜园生态湿地乡村旅游开发规划，配套建设以则村至五星乡披戛村乡村旅游产业道路8.31千米（含纱厂桥至双岔河1.6千米），宽2.5米；改扩建道路7.161千米，建设内容含路面涂装、路面工程、路基土石方工程及相关配套设施。单价58.82万元/千米，计划投资910万元。</t>
  </si>
  <si>
    <t>项目为以濯水乡景区乡村旅游发展规划的重要组成部分，建成后产权归钟屏街道办事处。项目覆盖农户2390户8406人（其中脱贫户751户2869人，“三类监测对象”113户402人），项目建成后预计每年可增加游客30万人（次），增加就业岗位500余个，人均增加10000元以上。同时，项目的实施将为钟屏以濯水乡乡村旅游持续发展和小菜园生态湿地乡村旅游开发提供重要支撑。</t>
  </si>
  <si>
    <t>会泽县以礼河毛家村至水槽子旅游步道建设项目（娜姑段4.685千米）</t>
  </si>
  <si>
    <t>乐里村</t>
  </si>
  <si>
    <t>在以礼河娜姑镇乐里村辖区内新建旅游步道0.926千米，宽2.5米，改扩建道路2.146千米宽2.5米，新建栈道1.613千米，建设内容含路面涂装、路面工程、路基土石方工程、栈道工程及相关配套设施。投资356万元。</t>
  </si>
  <si>
    <t>项目建成后产权归娜姑镇人民政府，预计项目年收益率为3％，即17.5万元。带动辖区内农户2318户6632人（其中脱贫户282户1147人，“三类监测对象”27户98人）户均增加1650元以上。</t>
  </si>
  <si>
    <t>娜姑镇白雾村粮仓片区建设项目</t>
  </si>
  <si>
    <t>白雾村</t>
  </si>
  <si>
    <t>依托国家级历史文化名村、铜商小镇主题，打造铜运文化展示区、马帮文化体验区、民俗体验区、古村民宿客栈体验区、生态休闲度假区、农耕文化体验区、水工文化展示区、村史博物馆等。
1.对白雾村闲置粮仓改造为生产车间，占地面积708平方米，建筑面积1416平方米，单价4237元/平方米，计划投资600万元；
2.建设收费智能生态停车场，1600平方米；单价375元/平方米，计划投资60万元；
3.给排水设施、周边环境治理1.3千米，单价76.92万元/千米，计划投资100万元；
4.配套公厕建设，建筑面积100平方米，单价4000元/平方米，计划投资40万元。</t>
  </si>
  <si>
    <t>项目为国家级历史文化名村、铜商小镇规划建设的重要组成部分，项目建成后产权归娜姑镇人民政府。项目覆盖辖区内农户2454户6626人，（其中脱贫户521户2069人，“三类监测对象”52户196人）。项目建成后预计每年可增加游客30万人（次），增加就业岗位150余个，人均增加3000元以上。同时，项目的实施将为国家级历史文化名村、铜商小镇乡村旅游开发提供重要支撑。</t>
  </si>
  <si>
    <t>利用闲置粮仓，整合资源，带动群众务就近就地务工创业。</t>
  </si>
  <si>
    <t>6626人</t>
  </si>
  <si>
    <t>朱副县长安排报送</t>
  </si>
  <si>
    <t>老厂乡集镇至回龙厂旅游产业道路提升改造建设项目</t>
  </si>
  <si>
    <t>依托老厂回龙谷景区发展规划，围绕奇峰异石、云海奇观、瀑布胜景、原生态谷底风光等，利用280亩鼠尾草香馨原料种植示范园、樱桃300亩、红果270亩、小红姜106亩当地特色种植。配套建设乡村旅游产业路提升改造，硬化路面长7.5千米，宽6米（含路沿），公路侧沟0.5米宽。单价118万元/千米，计划投资890万元；
2安装生命防护栏4千米。单价22万元/千米，计划投资88万元。</t>
  </si>
  <si>
    <t>项目为老厂回龙谷景区发展规划的重要组成部分，项目建成后产权归老厂乡人民政府。项目覆盖辖区内农户824户2451人（其中脱贫户177户654人，“三类监测对象”21户96人）。项目建成后预计每年可增加游客15万人（次），增加就业岗位200余个，人均增加4000元以上。同时，项目的实施将为会泽片区旅游高质量发展三年行动提供重要支撑。</t>
  </si>
  <si>
    <t>延伸产业链、完善供应链、提升价值链，带动群众增收。</t>
  </si>
  <si>
    <t>钟屏街道小菜园宜居宜业和美示范村建设项目</t>
  </si>
  <si>
    <t>以则村小菜园小组</t>
  </si>
  <si>
    <t>依托钟屏以濯水乡乡村旅游发展规划，围绕以礼河沿线风光和2000余亩观光农业基地，围绕高标农田300亩玉米，200亩洋芋规划建设生态河堤4.8千米，单价70万元/千米，计划投资336万元；村内道路硬化3000平方米，单价220元/平方米，计划投资66万元；安全护栏4千米，单价21万元/千米，计划投资84万元；旅游厕所1座80平方米，单价4000元/平方米，计划投资32万元；湿地治理250亩、引水管道2千米米、湿地生态游步道1.5千米等配套基础设施，计划投资82万元。</t>
  </si>
  <si>
    <t>项目为以濯水乡景区乡村旅游发展规划的重要组成部分，建成后产权归钟屏街道办事处。项目覆盖辖区内农户1371户4857人（其中脱贫户398户1552人，“三类监测对象”93户330人）。项目建成后预计每年可增加游客30万人（次），增加就业岗位100余个，人均增加3000元以上。同时，项目的实施将为钟屏以濯水乡乡村旅游持续发展和小菜园生态湿地乡村旅游开发提供重要支撑。</t>
  </si>
  <si>
    <t>文旅融合兴农，立足资源优势打出富、联、助、兴、惠联农带农组合拳，持续推进乡村振兴。</t>
  </si>
  <si>
    <t>雨碌乡小米村宜居宜业和美乡村建设项目</t>
  </si>
  <si>
    <t>依托雨碌大地缝景区发展总体规划，打造景村融合型宜居宜业和美示范村。配套建设河道治理2.5千米，计划投资66.5万元；新建浆砌石河提2.5千米。计划投资125万元；新建旅游公路1千米，6米宽。计划投资110万元；新建智能生态停车场4500平方米及配套活动设施；计划投资193.5万元；环小米河建设旅游公路1.5千米，宽3.5米，计划投资105万元。</t>
  </si>
  <si>
    <t>项目为雨碌大地缝景区发展总体规划的重要组成部分，项目建成后产权归雨碌乡人民政府。项目覆盖辖区内农户1349户4653人（其中脱贫户401户1603人，“三类监测对象”40户134人）。项目建成后预计每年可增加游客20万人（次），增加就业岗位200余个，人均增加6000元以上。同时，项目的实施将为雨碌大地缝景区发展总体规划建设提供重要支撑。</t>
  </si>
  <si>
    <t>完善农文旅服务配套设施，激发专业合作社、民宿、餐饮共同参经营销售服务。</t>
  </si>
  <si>
    <t>大海乡农文旅综合体示范村建设项目</t>
  </si>
  <si>
    <t>绿荫塘村</t>
  </si>
  <si>
    <t>依托会泽片区旅游高质量发展三年行动，强化大海草山与古城的联动支撑作用，进一步完善景区基础配套，丰富景区业态，打造国家级高山滑雪训练基地。配套建设1.5米宽旅游步道1.27千米，计划投资38万元；新建宽3.5米，旅游道路4.8千米，计划投资288万元；新建收费智能停车场7560平方米及配套设施，计划投资265万元；新建30*40*30排水沟0.5千米，新建挡墙350立方米，计划投资8.86万元。</t>
  </si>
  <si>
    <t>该项目为会泽片区旅游高质量发展三年行动项目项目建成后产权归大海乡人民政府。项目覆盖辖区内农户189户486人（其中脱贫户33户132人，“三类监测对象”8户24人），项目建成后预计每年可增加游客30万人（次），增加就业岗位500余个，人均增加6000元以上。同时提升项目区滑草、滑雪、登山越野、科考探险服务功能，是会泽片区旅游高质量发展三年行动重要支撑。</t>
  </si>
  <si>
    <t>完善乡村旅游配套设施，对联农带农利益连接机制和促进就业增收</t>
  </si>
  <si>
    <t>大井镇黄梨村旅游示范村建设项目</t>
  </si>
  <si>
    <t>黄梨村</t>
  </si>
  <si>
    <t>1.铺设鹅卵石3000平方米，投资105万元。
3.硬化道路一条长2千米，均宽3.5米，面积7000平方米，支砌挡墙100立方米，投资143.5万元。
4.厕所1座80平方米，投资32万元。</t>
  </si>
  <si>
    <t>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190万元，年收益率为5％，即9.5万元。带动辖区内农户883户2889人（其中脱贫户102户313人，“三类监测对象”36户87人）户均增加1150元以上，村集体收入增加9.5万元。</t>
  </si>
  <si>
    <t>带动群众务工就业。</t>
  </si>
  <si>
    <t>2889人</t>
  </si>
  <si>
    <t>大井镇下村旅游示范村建设项目</t>
  </si>
  <si>
    <t>大井大水村</t>
  </si>
  <si>
    <t>1.新建停车场1200平方米，投资25万元。2.新建旅游道路3.5千米，均宽5米，投资245万元。3.因地制宜，采用改厕、修建小三格、大三格化粪池、资源化利用等方式实施农村生活污水治理。投资10万元；4.支砌挡墙150立方米，厕所1座80平方米，投资15万元。</t>
  </si>
  <si>
    <t>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70万元，年收益率为5％，即3.5万元。带动辖区内农户1091户3235人（其中脱贫户145户466人，“三类监测对象”29户100人）户均增加1150元以上，村集体收入增加3.5万元。</t>
  </si>
  <si>
    <t>3235人</t>
  </si>
  <si>
    <t>会泽县大海乡坪箐村旅游公路建设项目</t>
  </si>
  <si>
    <t>坪箐村</t>
  </si>
  <si>
    <t>新建金钟麦地至大海乡平箐村旅游路硬化9.678千米，路面均宽5米，安全防护栏3.5千米。</t>
  </si>
  <si>
    <t>项目建成后产权归大海乡人民政府，预计项目年收益率为3％，即33.85万元。带动辖区内农户355户1247人（其中脱贫户72户305人，“三类监测对象”15户48人）户均增加2100元以上，村集体收入增加5万元。</t>
  </si>
  <si>
    <t>促进农民增收。</t>
  </si>
  <si>
    <t>会泽县纸厂乡温泉旅游示范区建设项目</t>
  </si>
  <si>
    <t>江边村</t>
  </si>
  <si>
    <t>新建旅游步道5.2千米，浆砌临江梯形块石挡墙300米，高5米计1500立方米，智能停车场1000平方米，地热供水处理系统2000平方米，Ⅱ类国家标准旅游厕所1个100平方米，管理用房190平方米，利用闲置房舍改造民宿及农家乐3家等相关配套设施。</t>
  </si>
  <si>
    <t>项目建成后产权归纸厂乡人民政府，生产项目资金350万元，年收益率为5％，即17.5万元。带动辖区内农户1756户5484人（其中脱贫户858户3376人，“三类监测对象”108户435人）户均增加1500元以上，村集体收入增加5万元。</t>
  </si>
  <si>
    <t>整合乡村旅游资源，拓宽群众就业渠道。</t>
  </si>
  <si>
    <t>单祖华</t>
  </si>
  <si>
    <t>会泽县以礼街道先锋社区休闲农业旅游示范建设项目</t>
  </si>
  <si>
    <t>先锋社区</t>
  </si>
  <si>
    <t>1.观光农业种植：种植农作物、果树、新兴花卉等观光农业50余亩及灌溉配套设施；
2.道路：道路铺设10000平方米，旅游步道长600米，宽3米；
3.给排水：建设给水设施DN200钢管2000米，DN100钢管1600米，500立方米给水池3个，排水设施DN500波纹管1000米，DN300波纹管2000米，水循环处理系统1套，新建钢筋混凝土检查井8座；新建管径DN800污水管网291米，其中DN800管径混凝土管网80米，DN800HDPE双臂波纹管211米；新建钢筋混凝土检查井φ1250毫米8座。
4.配电设施：安装变压器1个、建设改造高低压配电线路1200米及配套设施；
5.其它设施：建设垃圾收集设施25套、垃圾中转站1座、旅游公厕1座80平方米、抽水泵站改造2座。</t>
  </si>
  <si>
    <t>该项目为以礼温泉旅游小镇建设项目的重要组成部分，项目建成后产权归以礼街道办事处。项目覆盖脱贫户6653户29270人（其中“三类监测对象”422户1772人），项目建成后预计每年可增加游客5万人（次），增加就业岗位200余个，人均增加10000元以上。村集体增加收入5万元。</t>
  </si>
  <si>
    <t>完善乡村旅游服务配套设施，带动更多群众务工就业</t>
  </si>
  <si>
    <t>待补镇箐门村宜居宜业和美示范村建设项目（乡村旅游）</t>
  </si>
  <si>
    <t>箐门村</t>
  </si>
  <si>
    <t>依托会泽片区旅游高质量发展三年行动，倾力打造大海草山景区小牯牛寨南部第一站。围绕200亩草莓、100亩羊肚菌研学基地，对各个小组因地制宜，建设农村两污治理（包括污水管网2000米、小三格化粪池103个160立方米、生活污水集中处理设施）计划200万元；配套建设应急避险广场1个（300平方米、应急车位30个）、应急通道路硬化2.5千米及配套设施，计划250万元；建设农产品种植交易基地100亩，计划50万元。</t>
  </si>
  <si>
    <t>该项目为会泽片区旅游高质量发展三年行动建设的重要组成部分，项目建成后产权归待补镇人民政府。项目覆盖辖区内农户481户1402人（其中脱贫户92户323人，“三类监测对象”15户50人）。项目建成后预计每年可增加游客5000人（次），项目的实施为会泽片区旅游高质量发展三年行动重要支撑。</t>
  </si>
  <si>
    <t>延伸产业链、完善供应链、提升价值链、带动群众务工就业</t>
  </si>
  <si>
    <t>市政府办交办</t>
  </si>
  <si>
    <t>50个旅游示范村</t>
  </si>
  <si>
    <t>金钟街道竹园村宜居宜业和美示范村建设项目（乡村旅游）</t>
  </si>
  <si>
    <t>1.依托以礼河风景名胜区总体规划，对低产的300余亩红梨及苹果，50亩核桃、20亩板栗等山地进行改造。改造项目为硬化产业道路路面4200平方米（长1400米、平均宽3米，厚度0.25米），单价33万元/千米，计划投资45万元；新建水网5000米，水池新建5个，每个100立方米及各种设备，计划投资112.085万元；合计185.085万元。
2.污水处理一组和新九组，因地制宜，采用小三格、大三格化粪池、建设污水设施、铺设污水管网（计划建设小三格76个，室外塑料排水管(粘接)外径75以内，数量960米；管道闭水试验，管径400毫米以内1100米），新建大三格200立方米、氧化塘200立方米等。计划投资128万元；
3.人居环境整治提升5000平方米。单价100元/平方米，计划投资50万元；
4.新建旅游公厕1个80平方米，单价4000元/平方米，计划投资32万元；
5.河道改造加固和建设智能收费停车场，硬化路面1500平方米，单价120元/平方米，小计18万元；挡墙500立方米，每立方米400元，计划投资20万元。合计38万元。
6.安全步道建设，麻面石道路，每平方米220元，共425平方米，预计9.35万元；新建道路沟盖板250米及周边环境处理，每米165元预计5.565万元；合计14.915万元。</t>
  </si>
  <si>
    <t>该项目为会泽县以礼河风景名胜区总体规划发展的重要组成部分，项目建成后产权归金钟街道办事处。项目覆盖辖区内农户796户2744人（其中脱贫户119户425人，“三类监测对象”15户47人）户均增加1500元以上。项目建成后预计每年可增加游客3万人（次），有效降低项目区种植户运输成本，改善出行条件，为会泽县以礼河风景名胜区总体规划发展提供重要支撑。</t>
  </si>
  <si>
    <t>市委组织部交办</t>
  </si>
  <si>
    <t>纸厂乡大石板村旅游示范村建设项目</t>
  </si>
  <si>
    <t>大石板村</t>
  </si>
  <si>
    <t>依托会泽片区旅游高质量发展三年行动，会泽县纸厂乡堰塞湖休闲度假中心修建性详细规划。在大石板村各个小组因地制宜，采用小三格、大三格化粪池、建设污水设施、铺设污水管网（计划建设小三格76个，室外塑料排水管(粘接)外径75以内，数量960米；管道闭水试验，管径400毫米以内1100米），新建大三格100平方米、氧化塘各150平方米等。投资60万元；利用樱桃160亩，橘子150亩，大树青花椒300亩示范采摘园，配套建设拦水坝2道，长210米，计945立方米，计划投资25万元；新建停车场2000平方米，单价225元/平方米，计划投资45万元。</t>
  </si>
  <si>
    <t>项目为会泽片区旅游高质量发展三年行动，会泽县纸厂乡堰塞湖休闲度假中心修建性详细规划的重要组成部分，项目建成后产权归纸厂乡人民政府。项目覆盖辖区内农户816户2400人（其中脱贫户408户1610人.“三类监测对象”55户192人）。项目建成后预计每年可增加游客3万人（次），同时，项目的实施将为会泽片区旅游高质量发展三年行动提供重要支撑。</t>
  </si>
  <si>
    <t>纸厂乡江边村旅游示范村建设项目</t>
  </si>
  <si>
    <t>依托会泽片区旅游高质量发展三年行动，会泽县纸厂乡堰塞湖休闲度假中心修建性详细规划。在江边村对各个小组因地制宜，采用小三格、大三格化粪池、建设污水设施、铺设污水管网（计划新建小三格38个，室外塑料排水管(粘接)外径75以内，数量820米；管道闭水试验，管径400毫米以内990米），新建大三格360平方米、氧化塘各180平方米。投资60万元；
围绕江边村大树青花椒450亩，橘子50亩，配套建设旅游步道5.2千米，均宽1.5米，单价计划投资90万元。</t>
  </si>
  <si>
    <t>项目为会泽片区旅游高质量发展三年行动，会泽县纸厂乡堰塞湖休闲度假中心修建性详细规划的重要组成部分，项目建成后产权归纸厂乡人民政府。项目覆盖辖区内农户1756户5484人（其中脱贫户858户3376人，“三类监测对象”108户435人）。项目建成后预计每年可增加游客3万人（次），增加就业岗位30余个，人均增加2000元以上。项目的实施将为会泽片区旅游高质量发展三年行动，会泽县纸厂乡堰塞湖休闲度假中心修建性详细规划建设提供重要支撑。</t>
  </si>
  <si>
    <t>延伸乡村产业链，带动群众创业增收。</t>
  </si>
  <si>
    <t>纸厂乡龙家村旅游示范村建设项目</t>
  </si>
  <si>
    <t>龙家村</t>
  </si>
  <si>
    <t>依托会泽片区旅游高质量发展三年行动，会泽县纸厂乡堰塞湖休闲度假中心修建性详细规划。在龙家村对各个小组因地制宜，采用小三格、大三格化粪池、建设污水设施、铺设污水管网（计划新建室外塑料排水管(粘接)外径75以内，数量780米；管道闭水试验，管径400毫米以内1200米），新建大三格150平方米、氧化塘各200平方米等。投资60万元；利用核桃450亩，大树青花椒300亩，配套建设旅游道路3千米，宽1.5米，计划投资52万元；新建乡村旅游产业路1.2千米，宽3米，计划投资48万元。</t>
  </si>
  <si>
    <t>项目为会泽片区旅游高质量发展三年行动，会泽县纸厂乡堰塞湖休闲度假中心修建性详细规划的重要组成部分，项目建成后产权归纸厂乡人民政府。项目覆盖辖区内农户455户1337人（其中脱贫户230户965人，“三类监测对象”26户117人）。项目建成后预计每年可增加游客5000人（次），项目的实施将为会泽片区旅游高质量发展三年行动，会泽县纸厂乡堰塞湖休闲度假中心修建性详细规划建设提供重要支撑。</t>
  </si>
  <si>
    <t>纸厂乡鄢家村旅游示范村建设项目</t>
  </si>
  <si>
    <t>鄢家村</t>
  </si>
  <si>
    <t>依托会泽片区旅游高质量发展三年行动，会泽县纸厂乡堰塞湖休闲度假中心修建性详细规划。在鄢家村因地制宜，采用改厕、小三格、大三格化粪池、建设污水设施、铺设污水管网upvc管DN160，2000米；波纹管DN300，400米；upvc管DN75，720米；upvc管DN110，4100米；1.5立方米化粪池28座；3立方米化粪池26座。投资30万元；围绕400亩大树青花椒、30亩橘子园配套建设旅游道路1.5千米，宽3.5米，计划投资70万元。</t>
  </si>
  <si>
    <t>项目为会泽片区旅游高质量发展三年行动，会泽县纸厂乡堰塞湖休闲度假中心修建性详细规划的重要组成部分，项目建成后产权归纸厂乡人民政府。项目覆盖辖区内农户1049户3232人（其中脱贫户447户1876人，“三类监测对象”99户397人）。项目建成后预计每年可增加游客5000人（次），项目的实施将为会泽片区旅游高质量发展三年行动，会泽县纸厂乡堰塞湖休闲度假中心修建性详细规划建设提供重要支撑。</t>
  </si>
  <si>
    <t>发展农村循环经济，带动群众创业增收。</t>
  </si>
  <si>
    <t>金钟街道龙潭社区宜居宜业示范建设项目</t>
  </si>
  <si>
    <t>根据会泽县乡村旅游“十四五”总体规划发展思路，围绕乡村旅游高质量发展三年行动。配套建设龙潭社区入户污水管网长度1600米(UPVC75-110)排污支管长度1360米，安装污水检查井10个(400X400X400毫米)，建设小三格25个(按每户1立方米/日,采用多户合一入网模式），投资30万元；结合200亩宝珠梨、300亩葡萄采摘园，配套建设金钟山至文笔塔下马脖子旅游到路2千米，宽3.5米，单价70万元/千米，计划投资245万元；新建旅游厕所1座80平方米，单价4000元/平方米，计划投资32万元。安装安全防护栏750米，单价230元/米，计划投资17.25万元。</t>
  </si>
  <si>
    <t>该项目为会泽县乡村旅游高质量发展三年行动的重要组成部分之一，同时也是会泽十景之一“龙潭月映”所在地，项目建成后产权归金钟街道办事处。项目覆盖辖区内农户1759户5549人（其中脱贫户316户958人，“三类监测对象”30户89人）。项目建成后预计每年可增加游客5万人（次），可增加就业岗位100余个，人均增加5000元以上。项目的实施将带动龙潭社区民宿、餐饮，户外运动、户外露营等体育旅游新产品、新业态的提升。</t>
  </si>
  <si>
    <t>辐射带动辖区内三类监测对象务工就业</t>
  </si>
  <si>
    <t>金钟街道乌龙社区农旅示范村建设项目</t>
  </si>
  <si>
    <t>根据会泽县乡村旅游“十四五”总体规划发展思路，围绕乡村旅游高质量发展三年行动。在乌龙社区铺设入户污水管网长度1800米(UPVC75-110)，安装污水检查井15个(400X400X400毫米)。建设小三格21个(按每户1立方米/日,采用多户合一模式)，投资30万元；
围绕1000亩果蔬种植示范区，配套建设1000平方米智能生态停车场，单价300元/平方米，计划投资30万元；建设采摘路2.1千米，宽3米，单价60万元/千米，计划投资126万元；
旅游厕所改扩建1座60平方米，投资10.25万元。</t>
  </si>
  <si>
    <t>该项目为会泽县乡村旅游高质量发展三年行动的重要组成部分之一，同时也是会泽十景之一“龙募桃花”所在地，项目建成后产权归金钟街道办事处。项目覆盖辖区内农户1000户3084人（其中脱贫户64户203人，“三类监测对象”9户25人）。项目建成后预计每年可增加游客4万人（次），有效降低项目区种植户运输成本，改善出行条件，为会泽县乡村旅游“十四五”总体规划发展提供重要支撑。</t>
  </si>
  <si>
    <t>拓展乡村产业链，打造乡村经济带</t>
  </si>
  <si>
    <t>金钟街道石鼓社区智慧农业示范村建设项目</t>
  </si>
  <si>
    <t>石鼓社区</t>
  </si>
  <si>
    <t>根据会泽县乡村旅游“十四五”总体规划发展思路，围绕乡村旅游高质量发展三年行动。在石鼓社区铺设入户污水管网长度2000米(UPVC75-110)，安装污水检查井12个(400X400X400毫米)。建设小三格21个(按每户1立方米/日,采用多户合一模式)，投资30万元；
围绕1062亩生态采摘园，高标准农田实验基地104亩，配套建设旅游道路4.5千米，宽3.5米，计划投资90万元。</t>
  </si>
  <si>
    <t>该项目为会泽县乡村旅游高质量发展三年行动的重要组成部分之一，同时也是会泽十景之一“石鼓樵歌”所在地，项目建成后产权归金钟街道办事处。项目覆盖辖区内农户1156户3556人（其中脱贫户267户969人，“三类监测对象”39户123人）。项目建成后预计每年可增加游客5万人（次），有效降低项目区种植户运输成本，改善出行条件，为会泽县乡村旅游“十四五”总体规划发展提供重要支撑。</t>
  </si>
  <si>
    <t>带动群众务工就业</t>
  </si>
  <si>
    <t>金钟街道麦地村旅游示范村建设项目</t>
  </si>
  <si>
    <t>麦地村</t>
  </si>
  <si>
    <t>根据会泽县乡村旅游“十四五”总体规划发展思路，围绕乡村旅游高质量发展三年行动。在麦地村新建60立方米氧化池1个、安装UPVC-DN110管400米、安装HDPE-DN300SN4双壁波纹管800米、安装HDPE-DN200SN4双壁波、纹管200米、Ф1000砖砌检查井15座、出水口生态湿地改造100平方米、整体化粪池5座，投资60万元；围绕300高产玉米、200亩高产洋芋种植示范点，配套建设旅游道路4千米，均宽3米，计划投资90万元。</t>
  </si>
  <si>
    <t>该项目为通往国家4A级大海草山景区自驾游户外运动品牌及山地运动新产品。项目建成后产权归金钟街道办事处。项目覆盖辖区内农户1027户3388人（其中脱贫户149户592人，“三类监测对象”55户166人）。项目建成后预计每年可增加游客5万人（次），同时有效降低项目区种植户运输成本，改善出行条件，为会泽县乡村旅游“十四五”总体规划发展提供重要支撑。</t>
  </si>
  <si>
    <t>提升乡村旅游游憩价值，带动群众务工就业</t>
  </si>
  <si>
    <t>以礼街道以礼社区一组旅游示范村建设项目</t>
  </si>
  <si>
    <t>以礼社区</t>
  </si>
  <si>
    <t>依托会泽片区旅游高质量发展三年行动方案及温泉小镇旅游开发总体规划。1.污水治理：挖沟槽土方746.25立方米；中粗砂回填652.33；余方弃置746.25立方米；强双壁DN300波纹管594米；污水出户φ110管260米；流槽式圆形塑料PEΦ700检查井31座；沉泥式圆形塑料PEΦ700检查井16座。投资30万元。
2.产业道路建设：拆除破损路面1576立方米；挖沟槽土方379.88立方米；混凝土包管320.08立方米；余方弃置379.88立方米；拆除混凝土排水沟46.01立方米；新建排水沟100.03米；雨水口10座；强双壁DN400波纹管335米；流槽式圆形塑料PEΦ700检查井21座；沉泥式圆形塑料PEΦ700检查井11座；余方弃置315.2立方米；水泥混凝土路面1576平方米。投资70万元。</t>
  </si>
  <si>
    <t>该项目为以礼温泉旅游小镇建设项目的重要组成部分，项目建成后产权归以礼街道办事处。项目覆盖辖区内农户738户2449人，（其中脱贫户89户310人，“三类监测对象”7户25人），项目建成后预计每年可增加游客2万人（次），为以礼温泉旅游小镇建设开发提供重要支撑。</t>
  </si>
  <si>
    <t>提升土地生产效益，融入第三产业，增加群众收入</t>
  </si>
  <si>
    <t>以礼街道先锋社区旅游示范村建设项目</t>
  </si>
  <si>
    <t>依托会泽片区旅游高质量发展三年行动方案及温泉小镇旅游开发总体规划。1.污水治理：挖沟槽土方177.3立方米；拆除路面99.9平方米；余方弃置19.98立方米；强双壁DN400波纹管111米；管道混凝土包封166.15立方米；污水出户φ110管275.4米；流槽式圆形塑料Φ700检查井9座；沉泥式圆形塑料Φ700检查井4座；中粗砂回填600立方米；小三格23座；水泥混凝土恢复99.9平方米。投资30万元。
2.产业道路建设：拆除路面798.97平方米；挖沟槽土方636.9立方米；余方弃置636.9立方米；强双壁DN300波纹管550米；流槽式圆形塑料Φ700检查井29座；沉泥式圆形塑料Φ700检查井12座；水泥混凝土路面1222平方米；水泥稳定碎(砾）石230平方米；粘层230平方米；封层230平方米；沥青混凝土面层6厘米(AC-20)230平方米；沥青混凝土面层4厘米（AC-13）230平方米；土石方开挖（人工开挖搬运）65.8立方米；改造三面光排水沟(加盖板）175米。投资70万元。</t>
  </si>
  <si>
    <t>该项目为以礼温泉旅游小镇建设项目的重要组成部分，项目建成后产权归以礼街道办事处。项目覆盖易地搬迁辖区内脱贫户3558户15662人，“三类监测对象”7户25人），项目建成后预计每年可增加游客3万人（次），为以礼温泉旅游小镇建设开发提供重要支撑。</t>
  </si>
  <si>
    <t>特色产业带动群众增收</t>
  </si>
  <si>
    <t>项目建设在靠近以礼坪子处</t>
  </si>
  <si>
    <t>钟屏街道鱼洞村村旅游示范村建设项目</t>
  </si>
  <si>
    <t>鱼洞村</t>
  </si>
  <si>
    <t>依托钟屏以濯水乡乡村旅游发展规划，围绕100百彩色水稻观光农业，配套建设旅游道路2千米，宽2.5米，单价35万元/千米，计划投资70万元。排污主管DN400（HDPE钢带增强纹波纹管）420米，排污主管DN600（HDPE钢带增强纹波纹管）680米，出户污水管（φ160UPVC）2900米，检查井（φ1200）23座，检查井（φ800）10座，2立方米玻璃钢化粪池(成品）5个。投资30万元。</t>
  </si>
  <si>
    <t>项目为以濯水乡景区乡村旅游发展规划的重要组成部分，建成后产权归钟屏街道办事处。项目覆辖区内农户2123户6614人，（其中脱贫户117户348人，“三类监测对象”36户99人）。项目建成后预计每年可增加游客1万人（次），项目的实施将为钟屏以濯水乡乡村旅游持续发展提供重要支撑。</t>
  </si>
  <si>
    <t>特色观光产业带动群众增收</t>
  </si>
  <si>
    <t>钟屏街道以则村乡村旅游示范村建设项目</t>
  </si>
  <si>
    <t>依托钟屏以濯水乡乡村旅游发展规划。1.因地制宜，采用改厕、修建小三格、大三格化粪池、资源化利用等方式实施农村生活污水治理，投资30万元；排污主管DN400（HDPE钢带增强纹波纹管）208米，排污主管DN300（HDPE钢带增强纹波纹管）1500米，3套5立方米/日的三格化粪池，投资30万元；
2.利用500亩蔬菜种植示范基地，配套建设旅游道路2.5千米，宽3.5米，计划投资70万元。</t>
  </si>
  <si>
    <t>项目为以濯水乡景区乡村旅游发展规划的重要组成部分，建成后产权归钟屏街道办事处。项目覆盖辖区内农户738户2449人，（其中脱贫户89户310人，“三类监测对象”7户25人）。项目建成后预计每年可增加游客1万人（次），项目的实施将为钟屏以濯水乡乡村旅游持续发展提供重要支撑。</t>
  </si>
  <si>
    <t>钟屏街道小菜园乡村旅游示范村建设项目</t>
  </si>
  <si>
    <t>依托钟屏以濯水乡乡村旅游发展规划，在小菜园打造村景融合型生态湿地观赏区。1.因地制宜，采用改厕、修建小三格、大三格化粪池、资源化利用等方式实施农村生活污水治理，投资30万元；
2围绕100亩湿地，配套建设旅游道路0.8千米，宽3.5米，安全护栏0.8千米。计划投资33万元；
3.湿地治理100亩，打造休闲观光滨水休憩带，计划投资37万元。</t>
  </si>
  <si>
    <t>项目为以濯水乡景区乡村旅游发展规划的重要组成部分，建成后产权归钟屏街道办事处。项目覆盖辖区内农户1371户4857人（其中脱贫户398户1552人，“三类监测对象”93户330人），项目建成后预计每年可增加游客5万人（次）。项目的实施将为钟屏以濯水乡乡村旅游持续发展和小菜园生态湿地乡村旅游开发提供重要支撑。</t>
  </si>
  <si>
    <t>打造集观光、休闲、养生、垂钓乡村农旅综合体，带动群众从事服务业增加收入</t>
  </si>
  <si>
    <t>五星乡披戛村乡村旅游示范村建设项目</t>
  </si>
  <si>
    <t>披戛村</t>
  </si>
  <si>
    <t>依托会泽县乡村旅游“十四五”总体发展规划，围绕乡村旅游高质量发展三年行动。在披戛村新建污水处理系统396套，设计日处理量能力分别为39套5立方米/日的三格式化粪池、357套10立方米/日的三格化粪池，配建防护围栏、警示牌等附属设施。投资30万元；利用高标准水稻150亩，配套建设旅游道路2千米，宽2米，计划投资60万元。新建移动式厕所1座，计划投资10万元。</t>
  </si>
  <si>
    <t>项目为会泽县乡村旅游“十四五”总体发展规划的重要组成部分，建成后产权归五星乡人民政。项目覆盖辖区内农户1019户3549人（其中脱贫户353户1317人，“三类监测对象”20户72人）。项目建成后预计每年可增加游客3万人（次）。项目的实施将为会泽县乡村旅游“十四五”总体发展规划提供重要支撑。</t>
  </si>
  <si>
    <t>提升土地利用效益最大化，为群众增产增收创造条件。</t>
  </si>
  <si>
    <t>娜姑镇乐里村乡村旅游示范村建设项目</t>
  </si>
  <si>
    <t>依托会泽片区旅游高质量发展三年行动，打造以礼河水工文化展示区。在乐里村通过建设生态塘、小三格、大三格及部分污水管道收集农村生活污水，并资源化利用,新建DN300污水主管5766米，DN400污水主管3510米；新建DN150污水接户管9738米，DN100污水接户管22722米；新建污水检查井209个，污水收集小方井433个，新建3立方米/日小三格化粪池8个，大三格化粪池20立方米/日20个，大三格化粪池25立方米/日8个及配套生态塘20个。投资30万元；利用500亩高标准水稻种植示范区，配套建设旅游旅游道路3.5千米，均宽2米，计划投资70万元。</t>
  </si>
  <si>
    <t>项目为会泽片区旅游高质量发展三年行动，打造以礼河水工文化展示区的重要组成部分，项目建成后产权归雨碌乡人民政府。项目覆盖辖区内农户2318户6632人，（其中脱贫户282户1147人，“三类监测对象”27户98人）。项目建成后预计每年可增加游客3万人（次），项目的实施将为会泽片区旅游高质量发展三年行动建设提供重要支撑。</t>
  </si>
  <si>
    <t>带动务工就业。</t>
  </si>
  <si>
    <t>娜姑镇白雾村乡村旅游示范村建设项目</t>
  </si>
  <si>
    <t>依托国家级历史文化名村、铜商小镇主题，打造铜运文化展示区、马帮文化体验区、民俗体验区、古村民宿客栈体验区、生态休闲度假区、农耕文化体验区、水工文化展示区、村史博物馆。在白雾村通过建设生态塘、小三格、大三格及部分污水管道收集农村生活污水，并资源化利用,新建DN300污水主管12152米，DN400污水主管2036米；新建DN150污水接户管12586米，DN100污水接户管30523米；新建污水检查井472个，污水收集小方井537个，新建3立方米/日小三格化粪池23个，大三格化粪池20立方米/日15个，大三格化粪池25立方米/日8个及配套生态塘20个。投资30万元；利用省级金牌旅游村影响力，在白雾村古村4至9组铺设石板路3.5千米，宽2米，计划投资70万元。</t>
  </si>
  <si>
    <t>项目为国家级历史文化名村、铜商小镇规划建设的重要组成部分，项目建成后产权归娜姑镇人民政府。项目覆盖辖区内农户2454户6626人，（其中脱贫户521户2069人，“三类监测对象”52户196人）。项目的实施将为国家级历史文化名村、铜商小镇乡村旅游开发提供重要支撑。</t>
  </si>
  <si>
    <t>提升历史文化名村游憩价值，为群众提供家门口创业条件。</t>
  </si>
  <si>
    <t>娜姑镇石门坎小田坝旅游示范村设项目</t>
  </si>
  <si>
    <t>石门坎村</t>
  </si>
  <si>
    <t>依托国家级历史文化名镇、铜运古驿道为主题，打造铜运文化展示区、马帮文化体验区、古村落体验区、生态休闲度假区、农耕文化体验区。1.在娜姑镇石门坎村委会因地制宜，采用改厕、修建小三格、资源化利用等方式实施农村生活污水治理。新建3立方米/日小三格化粪池15个。投资30万元；
2.利用小田坝橘子60亩、软籽石榴200亩、甘蔗30亩，建设乡村产业人行桥一座，桥体跨度35米，桥面净宽2.4米，建筑总宽度3.5米，单价41429元/米，计划投资145万元；
3.从小田坝村子到以礼河四级电站，沿古驿道危险路段建设仿木混凝土桩，铁索护栏1.5千米安全防护设施，宽2米。单价45万元/千米，计划投资67.5万元；
4.新建小田坝产业路3千米，宽1.5米，单价27.5万元/千米，计划投资82.7万元；
5.新建旅游厕所1个60平方米，单价4000元/平方米，计划投资24万元。</t>
  </si>
  <si>
    <t>项目为国家级历史文化名镇、铜运古驿道建设的重要组成部分，项目建成后产权归娜姑镇人民政府。项目覆盖辖区内农户1260户4356人，（其中脱贫户316户1296人，“三类监测对象”73户266人）。项目建成后预计每年可增加游客5万人（次），增加就业岗位50余个，人均增加3000元以上。同时，项目的实施将为国家级历史文化名镇、铜运古驿开发道建设提供重要支撑。</t>
  </si>
  <si>
    <t>完善农文旅综合服务设施，打造亚热带水果产业示范园，为群众创业增收提供保障。</t>
  </si>
  <si>
    <t>古城街道水城社区扩红园旅游公路建设项目</t>
  </si>
  <si>
    <t>依托会泽片区旅游高质量发展三年行动，水城扩红文化生态园是全国100条、全省7条爱国主义教育基地。在古城街道水城社区因地制宜，结合户厕改造，完成污水管道铺设900米，建设“小三格”40个，“大三格”3个等方式实施农村生活污水治理。投资30万元；衔接青云万亩桃园种植示范基地，配套建设水城扩红园至青云桃云仙谷景区红色旅游文化乡村产业路0.6千米，宽6米，挡墙0.35千米，排水边沟0.6千米，规格0.5*0.5*0.5，投资70万元。</t>
  </si>
  <si>
    <t>该项目为会泽片区旅游高质量发展三年行动，水城扩红文化生态园是全国100条、全省7条爱国主义教育基地，项目建成后产权归古城街道办事处。项目覆盖辖区内农户2331户7309人，（其中脱贫户54户159人，“三类监测对象”10户22人）。项目建成后预计每年可增加游客15万人（次），项目的实施能够有效提升交通环境，是会泽片区旅游高质量发展三年行动建设的重要支撑。</t>
  </si>
  <si>
    <t>解决水城社区扩红园至青云桃云仙谷景区道路交通瓶颈。保护扩红园核心区生态系统，提升旅游服务产品，带动务工就业。</t>
  </si>
  <si>
    <t>赵敏</t>
  </si>
  <si>
    <t>18987429888</t>
  </si>
  <si>
    <t>古城街道青云村旅游示范村建设项目</t>
  </si>
  <si>
    <t>青云村</t>
  </si>
  <si>
    <t>依托会泽片区旅游高质量发展三年行动，打造桃云仙谷村景融合型乡村旅游目的地，在古城街道青云村因地制宜，结合户厕改造，完成污水管道铺设900米，建设“小三格”40个，“大三格”3个等方式实施农村生活污水治理。投资30万元；围绕千亩桃园采摘基地，配套建设智能生态停车场2000平方米，计划投资50万元。硬化旅游道路0.5千米，宽6米，计划投资20万元。</t>
  </si>
  <si>
    <t>该项目为会泽片区旅游高质量发展三年行动，桃云仙谷景区总体规划建设的重要组成部分，项目建成后产权归古城街道办事处。项目覆盖辖区内农户484户1405人，（其中脱贫户276户861人，“三类监测对象”109户280人）。项目建成后预计每年可增加游客15万人（次），增加就业岗位120余个，人均增加5000元以上。同时，项目的实施将为会泽片区旅游高质量发展三年行动建设提供重要支撑。</t>
  </si>
  <si>
    <t>延伸产业链、完善供应链、完善农文旅综合服务设施，带动务工就业。</t>
  </si>
  <si>
    <t>古城街道中河村旅游示范村建设项目</t>
  </si>
  <si>
    <t>中河村</t>
  </si>
  <si>
    <t>依托会泽片区旅游高质量发展三年行动，蔓海湿地总体规划。因地制宜，通过铺设污水管网，接入村污水处理站实施农村生活污水治理，预计铺设管道HDPE波纹管DN300600米DN150UPVC管1200米，直径700检查井26座，500*500收集井40座，土方开挖1500立方米，土方回填800立方米，余方弃置700立方米。投资30万元；利用500亩蔬菜种植示范园，配套建设旅游道路1.5千米，宽3.5米，计划投资45万元；新建浆砌块石挡墙1千米，计划投资25万元。</t>
  </si>
  <si>
    <t>该项目为会泽片区旅游高质量发展三年行动，桃云仙谷景区总体规划建设的重要组成部分，项目建成后产权归古城街道办事处。项目覆盖辖区内农户1852户5524人，（其中脱贫户57户192人，“三类监测对象”66户228人）。项目建成后预计每年可增加游客2万人（次），项目的实施将为会泽片区旅游高质量发展三年行动建设提供重要支撑。</t>
  </si>
  <si>
    <t>打造坝区特色蔬菜种植销售渠道，带动群众务工就业。</t>
  </si>
  <si>
    <t>老厂乡斑铜非遗传承展艺中心建设项目</t>
  </si>
  <si>
    <t>依托老厂回龙谷景区发展规划，在老厂村因地制宜，采用300Φ波纹管4800米、110Φ管7200米、75Φ管8500米、75⊕地漏39个、50立方米大三格化粪池14处、小三格56个等方式实施农村生活污水治理。投资30万元；配套建设老厂村2组乡村旅游环境整治3800平方米，长1.5千米，单价33万元/千米，计划投资50万元；改造旅游公厕120平方米，计划投资10万元；新建群众休闲平台2个60平方米。单价10万元/个，计划投资10万元。</t>
  </si>
  <si>
    <t>项目为老厂回龙谷景区发展规划的重要组成部分，项目建成后产权归老厂乡人民政府。项目覆盖辖区内农户824户2451人（其中脱贫户177户654人，“三类监测对象”21户96人）。项目建成后预计每年可增加游客2万人（次），同时，项目的实施将为会泽片区旅游高质量发展三年行动提供重要支撑。</t>
  </si>
  <si>
    <t>提升乡村旅游基础设施建设，融入第三产业，带动群众创业增收。</t>
  </si>
  <si>
    <t>老厂乡雅地窝村旅游示范村建设项目</t>
  </si>
  <si>
    <t>雅地窝村</t>
  </si>
  <si>
    <t>依托老厂回龙谷景区发展规划，辐射带动雅地窝村果蔬采摘观光园建设。在雅地窝村因地制宜，采用300Φ波纹管3800米、110Φ管6200米、75Φ管8000米、75⊕地漏36个、50立方米大三格化粪池14处、小三格36个等方式实施农村生活污水治理。投资30万元；利用种植的阳光玫瑰葡萄50亩、车厘子700亩示范种植区，配套建设乡村旅游道路1千米，铺装柏油，均宽5.5米，计划投资70万元。</t>
  </si>
  <si>
    <t>项目为老厂回龙谷景区发展规划的重要组成部分，项目建成后产权归老厂乡人民政府。项目覆盖辖区内农户432户1413人（其中脱贫户167户673人，“三类监测对象”18户78人）。项目建成后预计每年可增加游客5000人（次），同时，项目的实施将为会泽片区旅游高质量发展三年行动提供重要支撑。</t>
  </si>
  <si>
    <t>延伸产业链、完善供应链、提升价值链，带动群众增收</t>
  </si>
  <si>
    <t>雨碌乡长箐村长箐小组宜居宜业和美乡村建项目</t>
  </si>
  <si>
    <t>长箐村</t>
  </si>
  <si>
    <t>依托雨碌大地缝景区发展总体规划，打造牛栏江次区域景村融合型宜居宜业和美示范村。新建铁厂至牛丛杆岔路口产业路0.5千米，长箐水库坝底至新村岔路口河道河堤提升改造1.4千米、拦砂坝一道、提水坝两道，新建排水沟0.9千米，两污治理1.3千米，沉砂池3个，村内支路2千米，均宽3米。计划投资70万元。长箐村9个小组因地制宜，结合改厕采用小三格化粪池进行户处理，以自然村为单元采用大三格净化池处理、尾水采用氧化沟自然渗透还田资源化利用。铺设入户污水管网长度490米（UPVC75-110）,排污支管长度280米（HDPE-200）,排污主管度100米（HDPE-300长），污水检查井25个（400×400×400毫米）。建设小三格103个(按每户1立方米/日,采用多户合一模式);大三格5个，每个20-30立方米/日(按照自然村户数多少确定);氧化渗透沟2个，每个30-50立方米/日(按照自然村户数多少确定)。投资30万元。</t>
  </si>
  <si>
    <t>项目为雨碌大地缝景区发展总体规划和牛栏江次区域景村融合型宜居宜业和美示范村建设的重要组成部分，项目建成后产权归雨碌乡人民政府。项目覆盖辖区内农户618户2059人（其中脱贫户175户630人，“三类监测对象”21户71人）。项目建成后预计每年可增加游客500人（次），同时，项目的实施将为雨碌大地缝景区发展总体规划建设提供重要支撑。</t>
  </si>
  <si>
    <t>雨碌乡小米村景村旅游示范建设项目</t>
  </si>
  <si>
    <t>依托雨碌大地缝景区发展总体规划，在小米村委会9个小组因地制宜，结合改厕采用小三格化粪池进行户处理，以自然村为单元采用大三格净化池处理、尾水采用氧化沟自然渗透还田资源化利用。铺设入户污水管网长度1100米（UPVC75-110）,排污支管长度300米（HDPE-200）,排污主管度100米（HDPE-300长），污水检查井20个（400×400×400毫米）。建设1.5立方米小三格90个、大三格2个，投资30万元；配套建设排水沟0.65千米，计划投资19.5万元；新建人行产业桥钢架桥梁4座，宽1.5米，单价10万元/座，计划投资40万元；改扩建产业路1.75千米，投资11.5万元。</t>
  </si>
  <si>
    <t>项目为雨碌大地缝景区发展总体规划的重要组成部分，项目建成后产权归雨碌乡人民政府。项目覆盖辖区内农户1349户4653人（其中脱贫户401户1603人，“三类监测对象”40户134人）。项目建成后预计每年可增加游客5万人（次），增加就业岗位50余个，人均增加3000元以上。同时，项目的实施将为雨碌大地缝景区发展总体规划建设提供重要支撑。</t>
  </si>
  <si>
    <t>雨碌乡陡红村旅游示范建设项目</t>
  </si>
  <si>
    <t>陡红村</t>
  </si>
  <si>
    <t>依托会泽片区旅游高质量发展三年行动，打造牛栏江沿岸旅游发展经济带。在陡红村委会13个小组因地制宜，因地制宜，结合改厕采用小三格化粪池进行户处理，以自然村为单元采用大三格净化池处理、尾水采用氧化沟自然渗透还田资源化利用。铺设入户污水管网长度500米（UPVC75-110）,排污支管长度300米（HDPE-200）,排污主管0长度100米（HDPE-30），污水检查井28个（400×400×400毫米）。建设小三格115个(按每户1立方米/日,采用多户合一模式，);大三格10个，每个20-30立方米/日(按照自然村户数多少确定);氧化渗透沟3个，每个30-50立方米/日(按照自然村户数多少确定)。投资30万元；围绕100亩古香樟树植物观赏和300亩高产玉米配套建设停车场500平方米，计划投资13万元；新建浆砌块石挡墙60米，计300立方米，单价260元/立方米，计划投资7.8万元；
4.新建乡村旅游产业路2千米，宽3.5米，计划投资40万元；安装安全护栏1千米，计划投资9.2万元。</t>
  </si>
  <si>
    <t>项目为会泽片区旅游高质量发展三年行动，打造牛栏江沿岸旅游发展经济带的重要组成部分，项目建成后产权归雨碌乡人民政府。项目覆盖辖区内农户776户2684人（其中脱贫户278户1131人，“三类监测对象”26户109人）。项目建成后预计每年可增加游客2万人（次），同时，项目的实施将为牛栏江沿岸旅游发展经济带建设提供重要支撑。</t>
  </si>
  <si>
    <t>雨碌乡白彝村旅游示范建设项目</t>
  </si>
  <si>
    <t>白彝村</t>
  </si>
  <si>
    <t>依托会泽片区旅游高质量发展三年行动，打造牛栏江沿岸旅游发展经济带。在白彝村委会19个小组，因地制宜，结合改厕采用小三格化粪池进行户处理，以自然村为单元采用大三格净化池处理、尾水采用氧化沟自然渗透还田资源化利用。铺设入户污水管网长度980米（UPVC75-110）,排污支管长度470米（HDPE-200）,排污主管长度90米（HDPE-300），污水检查井35个（400×400×400毫米）。建设小三格261个(按每户1立方米/日,采用多户合一模式，);大三格22个，每个20-30立方米/日(按照自然村户数多少确定);氧化渗透沟7个，每个30-50立方米/日(按照自然村户数多少确定)。投资60万元；利用种植的樱桃100亩和1200亩樱花树，配套建设旅游步道5千米，宽1.5米；新建旅游厕所1座80平方米，改扩建乡村旅游道路2千米，计划投资90万元。</t>
  </si>
  <si>
    <t>项目为会泽片区旅游高质量发展三年行动，打造牛栏江沿岸旅游发展经济带的重要组成部分，项目建成后产权归雨碌乡人民政府。项目覆盖辖区内农户1576户5361人（其中脱贫户487户1800人，“三类监测对象”72户246人）。项目建成后预计每年可增加游客2.5万人（次），同时，项目的实施将为牛栏江沿岸旅游发展经济带建设提供重要支撑。</t>
  </si>
  <si>
    <t>利用特色产业带动群众和村集体增收。</t>
  </si>
  <si>
    <t>雨碌乡座江村旅游示范建设项目</t>
  </si>
  <si>
    <t>座江村</t>
  </si>
  <si>
    <t>依托会泽片区旅游高质量发展三年行动，打造牛栏江沿岸旅游发展经济带。在座江村委会涉及7个小组，因地制宜，采用小三格化粪池进行户处理，以自然村为单元采用大三格净化池处理、尾水采用氧化沟自然渗透还田资源化利用。铺设入户污水管网长度4500米（UPVC75-100），排污支管网长度2000米（HDPE-200），排污主管长度1800米（HDPE-300），计划建设1.5立方米小三格140个；计划建设大三格2个、投资60万元；围绕阳光玫瑰葡萄产业园1800亩，配套建设三堆围栏3千米；人居环境整治提升7000平方米；道路硬化1千米，均宽3.5米，计划投资90万元。</t>
  </si>
  <si>
    <t>项目为会泽片区旅游高质量发展三年行动，打造牛栏江沿岸旅游发展经济带的重要组成部分，项目建成后产权归雨碌乡人民政府。项目覆盖辖区内农户832户3100人（其中脱贫户346户1473人，“三类监测对象”26户107人）。项目建成后预计每年可增加游客2.5万人（次），同时，项目的实施将为牛栏江沿岸旅游发展经济带建设提供重要支撑。</t>
  </si>
  <si>
    <t>利用沿江特色产业带动群众和村集体增收。</t>
  </si>
  <si>
    <t>者海镇新店子村休闲度假区建设项目</t>
  </si>
  <si>
    <t>依托会泽县乡村旅游“十四五”总体发展规划，长征文化公园主题段，新建DN300HDPE污水收集管800米，新建DN200HDPE污水收集管1000米，新建400×400×400接户井40座，新建DN110UPVC入户管1000米，新建φ700塑料污水检查井40座。根据实际拟建新建2立方米三格化粪池10座、20立方米/日的三格化粪池2个。投资30万元：围绕400蔬菜基地配套建设旅游道路1.6千米，均宽5米；新建入园桥一座，桥面净宽5米，长6米，配套石材护栏14米，计划投资70万元。</t>
  </si>
  <si>
    <t>项目为会泽县乡村旅游“十四五”总体发展规划，长征文化公园主题段的重要组成部分，建成后产权归者海镇人民政。项目覆盖辖区内农户1395户4541人（其中脱贫户605户2195人，“三类监测对象”5户18人）。项目建成后预计每年可增加游客1万人（次）。项目的实施将为会泽县乡村旅游“十四五”总体发展规划，长征文化公园主题段建设提供重要支撑。</t>
  </si>
  <si>
    <t>者海镇红色文化旅游示范村建设项目</t>
  </si>
  <si>
    <t>依托会泽县乡村旅游“十四五”总体发展规划，长征文化公园主题段，新建DN300HDPE污水收集管800米，新建DN200HDPE污水收集管1000米，新建400×400×400接户井40座，新建DN110UPVC入户管1000米，新建φ700塑料污水检查井40座。根据实际拟建新建2立方米三格化粪池10座、20立方米/日的三格化粪池2个。投资30万元，投资30万元；围绕海湖旅游度假区和300亩水果蔬菜基地配套建设旅游道路2.3千米，宽3.5米，旅游厕所1座60平方米，计划投资70万元。</t>
  </si>
  <si>
    <t>项目为会泽县乡村旅游“十四五”总体发展规划，长征文化公园主题段的重要组成部分，建成后产权归者海镇人民政。项目覆盖辖区内农户1832户6118人（其中脱贫户456户1713人，“三类监测对象”3户6人）。项目建成后预计每年可增加游客5万人（次）。项目的实施将为会泽县乡村旅游“十四五”总体发展规划，长征文化公园主题段建设提供重要支撑。</t>
  </si>
  <si>
    <t>者海镇发基村文旅示范村建设项目</t>
  </si>
  <si>
    <t>发基村</t>
  </si>
  <si>
    <t>依托会泽县乡村旅游“十四五”总体发展规划，长征文化公园主题段，新建DN300HDPE污水收集管800米，新建DN200HDPE污水收集管1000米，新建400×400×400接户井40座，新建DN110UPVC入户管1000米，新建φ700塑料污水检查井40座。根据实际拟建新建2立方米三格化粪池10座、20立方米/日的三格化粪池2个。投资30万元；围绕发基村小瓦窑水库风光和1000亩玉米种植区，配套建设旅游道路4.5千米，宽2米，计划投资70万元。</t>
  </si>
  <si>
    <t>项目为会泽县乡村旅游“十四五”总体发展规划，长征文化公园主题段的重要组成部分，建成后产权归者海镇人民政。项目覆盖辖区内农户1036户3445人（其中脱贫户345户1267人，“三类监测对象”17户64人）。项目的实施将为会泽县乡村旅游“十四五”总体发展规划，长征文化公园主题段建设提供重要支撑。</t>
  </si>
  <si>
    <t>者海镇五里牌乡村旅游建设项目</t>
  </si>
  <si>
    <t>五里牌村</t>
  </si>
  <si>
    <t>依托会泽县乡村旅游“十四五”总体发展规划，长征文化公园主题段，在五里牌村14个小组因地制宜，采用改厕、小三格、大三格化粪池、建设污水设施、铺设污水管网upvc管DN160，2000米；波纹管DN300，400米；upvc管DN75，720米；upvc管DN110，4100米；1.5立方米化粪池28座；3立方米化粪池26座。投资30万元；
利用五里牌300亩草莓采摘园，配套建设停车场1200平方米，新建旅游厕所1个60平方米，新建旅游道路1.3千米，宽3.5米，计划投资70万元。</t>
  </si>
  <si>
    <t>项目为会泽县乡村旅游“十四五”总体发展规划，长征文化公园主题段的重要组成部分，建成后产权归者海镇人民政。项目覆盖辖区内农户1643户5883人（其中脱贫户692户2625人，“三类监测对象”30户94人）。项目建成后预计每年可增加游客2万人（次）。项目的实施将为会泽县乡村旅游“十四五”总体发展规划，长征文化公园主题段建设提供重要支撑。</t>
  </si>
  <si>
    <t>带动群众创业增收。</t>
  </si>
  <si>
    <t>迤车镇石桥村旅游示范村建设项目</t>
  </si>
  <si>
    <t>石桥村</t>
  </si>
  <si>
    <t>根据会泽县牛栏江经济带发展规划，打造牛栏江江底桥群公园。因地制宜，迤车镇石桥村文旅项目农村污水治理建设内容：3立方米小三格42个，5立方米大三格6个资源化利用等方式实施农村生活污水治理，投资30万元；迤车镇石桥村文旅项目农村污水治理建设内容：3立方米小三格42个，5立方米大三格6个，投资30万元；利用江底桥群公园及红薯200亩种植示范点，配套建设旅游厕所一座80平方米，停车场500平方米，旅游道路2千米，宽1.5米。计划投资70万元。</t>
  </si>
  <si>
    <t>项目为会泽县乡村旅游“十四五”总体发展规划的重要组成部分，建成后产权归迤车镇人民政。项目覆盖辖区内农户780户2437人（其中脱贫户184户613人，“三类监测对象”31户82人）。项目建成后预计每年可增加游客5000人（次）。项目的实施将为会泽县乡村旅游“十四五”总体发展规划，会泽县牛栏江经济带发展规划建设提供重要支撑。</t>
  </si>
  <si>
    <t>大井镇治补村旅游示范村建设项目</t>
  </si>
  <si>
    <t>治补村</t>
  </si>
  <si>
    <t>根据会泽县牛栏江经济带发展规划，因地制宜，采用改厕、修建小三格、大三格化粪池、资源化利用等方式实施农村生活污水治理，投资30万元；配套建设鹅卵石铺贴500平方米，投资10万元；三堆变三园整治提升5000平方米，投资10万元；维修加固水沟400米（厚0.2米、宽0.2米、深0.6米），投资16万元；新建防护栏300米，砖砌围栏630米，投资18.6万元；村内道路硬化400平方米，投资5.4万元；土方开挖1000立方米、回填2500立方米，投资6万元；支砌挡墙100立方米，投资4万元，合计投资10万元。</t>
  </si>
  <si>
    <t>该项目为长征文化主题廊道项目，项目建成后产权归大井镇人民政府。项目覆盖辖区内农户1302户4047人（其中脱贫户127户392人，“三类监测对象”28户82人）。项目建成后预计每年可增加游客1.5万人（次），同时提升项目区环境卫生，改善出行条件，形成具有军事娱乐性、忆苦思甜、康体锻炼、拓展训练等特征的现代长征体验文化廊道。</t>
  </si>
  <si>
    <t>打造沿江产业+乡村旅游经济带，促进群众富民增收</t>
  </si>
  <si>
    <t>大井镇里可村旅游示范村建设项目</t>
  </si>
  <si>
    <t>里可村</t>
  </si>
  <si>
    <t>里可村入选国家级传统村落，民族特色旅游村寨和乡村旅游特色村名录。新建村落污水处理系统1套，设计日处理量能力分别为10套5立方米/日的三格式化粪池，配建防护围栏、警示牌等附属设施。投资30万元；配套建设木制防护栏500米，砖砌墙体1500米，投资32.5万元；村内道路硬化1000平方米，投资13.5万元；三堆变三园整治提升5000平方米，投资10万元；土方开挖2000立方米，回填3000立方米，投资8万元；支砌挡墙150立方米，投资6万元；合计投资14万元。</t>
  </si>
  <si>
    <t>该项目为国家级传统村落建设项目，项目建成后产权归大井镇人民政府。项目覆盖辖区内农户853户2683人（其中脱贫户158户531人，“三类监测对象”29户90人）项目建成后预计每年可增加游客1.2万人（次），提升乡村人居环境，保护传统村落和乡村风貌，弘扬优秀传统文化，是会泽县十四五乡村旅游发展规划实施的重点村寨。</t>
  </si>
  <si>
    <t>鲁纳乡鲁纳村旅游示范村建设项目</t>
  </si>
  <si>
    <t>根据会泽片区旅游高质量发展三年行动方案,围绕牛栏江田园综合体建设，打造乡村旅游示范点。配套建设村庄小三格化粪池污水处理、尾水资源化利用，计划建大三格16个，铺设PE管网3600米，小三格380个，改厕10个，进行污水治理。投资30万元；围绕1500亩红杉林保护观赏区及研学基地，投资70万元修建乡村旅游产业路2千米，宽3.5米。</t>
  </si>
  <si>
    <t>该项目为牛栏江田园综合体建设项目，打造乡村旅游示范点。项目建成后产权归鲁纳乡人民政府。项目覆盖辖区内农户779户2560人（其中脱贫户245户970人，“三类监测对象”21户73人）。项目建成后预计每年可增加游客1.5万人（次），着力打造一批集休闲观光、农耕体验、农事研学、亲子采摘等为一体的农旅融合发展示范园。</t>
  </si>
  <si>
    <t>打造生态、康养农文旅综合体，带动群众创业增收。</t>
  </si>
  <si>
    <t>鲁纳乡狮子村旅游示范村建设项目</t>
  </si>
  <si>
    <t>狮子村</t>
  </si>
  <si>
    <t>根据会泽片区旅游高质量发展三年行动方案,围绕牛栏江田园综合体建设，打造乡村旅游示范点。配套建设村庄排污支管网长度2000米（HDPE-200），排污主管长度1500米（HDPE-300），原有小三格344个需布网入户收集尾水，计划新建小三格60个，(按每户1-3立方米/日，采用多户合一模式)；计划建设大三格11个、每个20-30立方米/日(按照自然村户数及居住密度辐射确定)。投资60万元。围绕510亩阳光玫瑰葡萄采摘园、蜜桃园，投资16万元新建生态停车场800平方米，投资74万元新建旅游采摘路2.1千米，宽3.5米。</t>
  </si>
  <si>
    <t>该项目为牛栏江田园综合体生物多样性建设项目，打造乡村旅游示范点。项目建成后产权归鲁纳乡人民政府。项目覆盖辖区内农户603户2563人（其中脱贫户254户1036人，“三类监测对象”37户140人）。项目建成后预计每年可增加游客1.3万人（次），有效降低项目区种植户运输成本，改善出行条件，着力打造一批集休闲观光、采摘、研学、亲子游等为一体的农旅融合发展示范点。</t>
  </si>
  <si>
    <t>打造沿江农文旅综合体产业，带动务工就业</t>
  </si>
  <si>
    <t>鲁纳乡座舍村旅游示范村建设项目</t>
  </si>
  <si>
    <t>座舍村</t>
  </si>
  <si>
    <t>根据会泽片区旅游高质量发展三年行动方案,围绕牛栏江田园综合体建设，打造乡村旅游示范点。因地制宜，结合改厕采用小三格化粪池进行污水处理、尾水资源化利用，计划建大三格25个，铺设PE管网4200米，小三格480个，改厕25个，进行污水治理。投资30万元；围绕890亩阳光玫瑰葡萄、200亩软籽石榴采摘园，配套建设旅游厕所1座80平方米，投资32万元，新建乡村旅游产业路3千米，宽3.5米，计划投资38万元。</t>
  </si>
  <si>
    <t>该项目为牛栏江田园综合体休闲、采摘、观光建设项目，打造乡村旅游示范点。项目建成后产权归鲁纳乡人民政府。项目覆盖辖区内农户957户3252人（其中脱贫210户786人，“三类监测对象”21户71人）。有效降低项目区种植户运输成本，改善出行条件，项目建成后预计每年可增加游客5000人（次），着力打造一批集休闲观光、生物科考、研学、亲子游等为一体的农旅融合发展示范点。</t>
  </si>
  <si>
    <t>鲁纳乡陡咀村旅游示范村建设项目</t>
  </si>
  <si>
    <t>陡咀村</t>
  </si>
  <si>
    <t>根据会泽片区旅游高质量发展三年行动方案,围绕牛栏江田园综合体建设，打造乡村旅游示范点。配套建设排污支管网长度2000米（HDPE-200），排污主管长度1500米（HDPE-300），原有小三格60个需布网入户收集尾水，计划新建小三格55个，(按每户1-3立方米/日，采用多户合一模式)；计划建设大三格11个、每个20-30立方米/日(按照自然村户数及居住密度辐射确定)，投资60万元。
围绕500亩阳光玫瑰葡萄、2300亩大树青花椒采摘园，配套建设旅游采摘路1.7千米，宽3.5米，狮子山小组传统古村落47户路面道路硬化0.5千米，宽3.5米。计划投资10万元实施菜园、果园围挡，农村三堆围挡。</t>
  </si>
  <si>
    <t>该项目为牛栏江田园综合体休闲、采摘、观光建设项目，打造十里画廊，千亩果园乡村旅游示范点。项目建成后产权归鲁纳乡人民政府。项目覆盖辖区内农户570户1903人（其中脱贫户127户679人，“三类监测对象”25户73人）。项目建成后预计每年可增加游客7000人（次），有效降低项目区种植户运输成本，改善出行条件，着力打造一批集休闲观光、漂流、养生、户外运动等为一体的农旅融合发展示范点。</t>
  </si>
  <si>
    <t>打造沿江农文旅综合体产业，带动群众创业增收。</t>
  </si>
  <si>
    <t>上村乡上村村旅游示范村建设项目</t>
  </si>
  <si>
    <t>上村村</t>
  </si>
  <si>
    <t>根据会泽片区旅游高质量发展三年行动方案。打造上村乡鲟鱼谷鱼子酱销售基地。采用2立方米小三格45个、10立方米大三格15、资源利用等方式实施农村生活污水治理。投资30万元。利用鲟鱼养殖示范基地600亩，打造集休闲，养生，研学一体的乡村旅游示范基地，配套建设旅游道路2.7千米，人居环境提升改造4000平方米。计划投资70万元。</t>
  </si>
  <si>
    <t>该项目为会泽片区旅游高质量发展三年行动方案，打造上村乡鲟鱼谷鱼子酱销售基地主要建设，项目建成后产权归上村乡人民政府。项目覆盖辖区内农户788户2866人（其中脱贫户194户857人，“三类监测对象”5户19人）。项目建成后预计每年可增加游客1万人（次），可增加就业岗位65个，同时提升项目区休闲、康养、研学、户外运动为一体的乡村旅游示范点，是会泽片区旅游高质量发展三年行动重要支撑。</t>
  </si>
  <si>
    <t>产业+乡村旅游带动群众增收创收。</t>
  </si>
  <si>
    <t>大海乡绿荫塘村旅游示范村建设项目</t>
  </si>
  <si>
    <t>依托会泽片区旅游高质量发展三年行动，强化大海草山与古城的联动支撑作用，进一步完善景区基础配套，丰富景区业态，打造国家级高山滑雪训练基地。
（一）生活污水治理工程
1.小三格化粪池
（1）规划1.5立方米小三格化粪池114座进行污水处理（处理规模为1户），尾水采用氧化沟自然渗透还田资源化利用。
（2）规划3.0立方米小三格化粪池38座进行污水处理（处理规模为2户），尾水采用氧化沟自然渗透还田资源化利用。
2.规划出户管1894米（每户预留10米UPVC出户管），污水管接入处设置1个DN110存水弯，用于防臭。
3.各户或者两户生活生产用水出水口设集水坑1座，共计152座，规格650×650×200毫米，采用标准砖砌筑，面层为水泥砂浆抹面。
（二）道路硬化工程
配套建设4米宽旅游道路233.901米，2.5米宽旅游道路360.661米，10米宽旅游道路102.169米，排水沟331.17米。
本项目总投资100万元。</t>
  </si>
  <si>
    <t>该项目为会泽片区旅游高质量发展三年行动项目项目建成后产权归大海乡人民政府。项目覆盖辖区内农户189户486人（其中脱贫户33户132人，“三类监测对象”8户24人），项目建成后预计每年可增加游客30万人（次），同时提升项目区滑草、滑雪、登山越野、科考探险服务功能，是会泽片区旅游高质量发展三年行动重要支撑。</t>
  </si>
  <si>
    <t>会泽县大海乡黑箐村旅游示范村建设项目</t>
  </si>
  <si>
    <t>黑箐村</t>
  </si>
  <si>
    <t>依托会泽片区旅游高质量发展三年行动，大海草山牯牛寨主峰发展规划。1.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配套建设旅游道路1.8千米，宽3.5米，计划投资52万元；安全护栏0.6千米，计划投资18万元。</t>
  </si>
  <si>
    <t>该项目为会泽片区旅游高质量发展三年行动项目，项目建成后产权归大海乡人民政府。项目覆盖辖区内农户406户1173人（其中脱贫户111户353人，“三类监测对象”23户62人），项目建成后预计每年可增加游客1万人（次），同时提升项目区登山越野、科考探险服务功能，是会泽片区旅游高质量发展三年行动重要支撑。</t>
  </si>
  <si>
    <t>产业带动群众增收</t>
  </si>
  <si>
    <t>会泽县大海乡大脑包村旅游示范村建设项目</t>
  </si>
  <si>
    <t>大脑包村</t>
  </si>
  <si>
    <t>依托会泽片区旅游高质量发展三年行动，大海乡蒋家沟泥石流科考研学基地。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围绕大海草山洋芋3500亩、当归等中药材700亩新建旅游道路1.78千米，宽3.5米计划投资50万元；新建旅游公厕一座60平方米，投资20万元。</t>
  </si>
  <si>
    <t>该项目为会泽片区旅游高质量发展三年行动项目，项目建成后产权归大海乡人民政府。项目覆盖辖区内农户684户2207人（其中脱贫户121户337人，“三类监测对象”15户61人），项目建成后预计每年可增加游客1.5万人（次），同时提升项目区科考探险服务保障，是会泽片区旅游高质量发展三年行动重要支撑。</t>
  </si>
  <si>
    <t>乡村旅游及产业带动群众增收</t>
  </si>
  <si>
    <t>会泽县大海乡下新村旅游示范村建设项目</t>
  </si>
  <si>
    <t>下新村</t>
  </si>
  <si>
    <t>依托会泽片区旅游高质量发展三年行动，大海乡蒋家沟泥石流科考研学基地。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围绕下新村核桃提质增效产业基地450亩，配套建设旅游道路1.5千米，计划投资42万元；生态停车场230平方米，计划投资8万元。新建旅游厕所1座60平方米，计划投资20万元。</t>
  </si>
  <si>
    <t>该项目为会泽片区旅游高质量发展三年行动项目，项目建成后产权归大海乡人民政府。项目覆盖辖区内农户448户1705人（其中脱贫户103户394人，“三类监测对象”13户57人），项目建成后预计每年可增加游客1.5万人（次），同时提升项目区科考探险服务保障，是会泽片区旅游高质量发展三年行动重要支撑。</t>
  </si>
  <si>
    <t>会泽县大海乡都米都村旅游示范村建设项目</t>
  </si>
  <si>
    <t>都米都村</t>
  </si>
  <si>
    <t>依托会泽片区旅游高质量发展三年行动，大海乡蒋家沟泥石流科考研学基地。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围绕热带水果及蔬菜基地2000亩，配套建设旅游道路1.5千米，宽3.5米，计划投资50万元；
3.新建旅游厕所1座60平方米。计划投资20万元。</t>
  </si>
  <si>
    <t>该项目为会泽片区旅游高质量发展三年行动项目，项目建成后产权归大海乡人民政府。项目覆盖辖区内农户360户1247人（其中脱贫户96户352人，“三类监测对象”18户68人），项目建成后预计每年可增加游客1.5万人（次），同时提升项目区科考探险服务保障，是会泽片区旅游高质量发展三年行动重要支撑。</t>
  </si>
  <si>
    <t>大海乡大菜园村旅游示范村建设项目</t>
  </si>
  <si>
    <t>大菜园村</t>
  </si>
  <si>
    <t>依托会泽片区旅游高质量发展三年行动，强化大海草山与古城的联动支撑作用，进一步完善景区基础配套，丰富景区业态，打造国家级高山滑雪训练基地。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
2.依托草山景区乡村旅游业态，配套建设草山景区至纸厂乡村旅游道路2千米，宽3.5米及边坡排水沟治理2千米，计划投资70万元。</t>
  </si>
  <si>
    <t>该项目为会泽片区旅游高质量发展三年行动项目，项目建成后产权归大海乡人民政府。项目覆盖辖区内农户152户430人（其中脱贫户13户31人，“三类监测对象”7户10人），项目建成后预计每年可增加游客10万人（次），增加就业岗位100余个，人均增加5000元以上。同时提升项目区滑草、滑雪、登山越野、科考探险服务功能，是会泽片区旅游高质量发展三年行动重要支撑。</t>
  </si>
  <si>
    <t>景区+第三产业带动群众增收致富</t>
  </si>
  <si>
    <t>大海乡坪箐村旅游示范村建设项目</t>
  </si>
  <si>
    <t>依托会泽片区旅游高质量发展三年行动，打造高山滑雪基地宜居宜业村寨。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围绕当归300亩、草莓100亩、川贝100亩、燕麦300亩示范种植基地，配套建设旅游道路2.5千米，宽3.5米。计划投资70万元。</t>
  </si>
  <si>
    <t>该项目为会泽片区旅游高质量发展三年行动项目，项目建成后产权归大海乡人民政府。项目覆盖辖区内农户355户1247人（其中脱贫户72户305人，“三类监测对象”15户48人），项目建成后预计每年可增加游客5万人（次），同时提升项目区滑草、滑雪、登山越野、科考探险服务功能，是会泽片区旅游高质量发展三年行动重要支撑。</t>
  </si>
  <si>
    <t>产业+乡村旅游带动群众增收</t>
  </si>
  <si>
    <t>火红乡臭水村旅游示范村建设项目</t>
  </si>
  <si>
    <t>臭水村</t>
  </si>
  <si>
    <t>依托会泽县乡村旅游“十四五”总体规划，围绕乡村旅游高质量发展三年行动。在火红乡臭水村8个小组因地制宜，结合户厕改造，完成污水管道铺设1500米，建设小三格126个、“大三格”8个等方式实施农村生活污水治理。投资30万元；围绕高标准玉米300亩、洋芋500亩种植示范区，改扩建冬瓜林至臭水村委会旅游道路4.5千米，计划投资20万元；新建中村小组旅游路0.7千米，人居环境提升9000平方米，三堆变三园围挡350米。计划投资50万元。</t>
  </si>
  <si>
    <t>该项目为会泽片区旅游高质量发展三年行动项目，项目建成后产权归火红乡人民政府。项目覆盖辖区内农户463户1562人（其中脱贫户225户1011人，“三类监测对象”25户92人）。项目建成后预计每年可增加游客5000人（次），项目的实施为会泽片区旅游高质量发展三年行动重要支撑。</t>
  </si>
  <si>
    <t>13887157089</t>
  </si>
  <si>
    <t>乐业镇鲁珠村旅游示范村建设项目</t>
  </si>
  <si>
    <t>鲁珠村</t>
  </si>
  <si>
    <t>依托全国农产品地理标志和会泽县乡村旅游“十四五”总体规划。因地制宜，采用改厕、小三格、大三格化粪池、建设污水设施、铺设污水管网upvc管DN160，2000米；波纹管DN300，400米；upvc管DN75，720米；upvc管DN110，4100米；1.5立方米化粪池30座；5立方米化粪池20座，投资30万元；围绕万亩乐业辣椒种植示范区，配套建设河堤柳岸游步道3.5千米，宽1.5米。计划投资70万元。</t>
  </si>
  <si>
    <t>该项目为会泽片区旅游高质量发展三年行动项目，项目建成后产权归大海乡人民政府。项目覆盖辖区内农户872户2797人（其中脱贫户287户867人，“三类监测对象”22户70人）。项目建成后预计每年可增加游客5000人（次），项目的实施为会泽县乡村旅游“十四五”总体规划起到重要支撑。</t>
  </si>
  <si>
    <t>老厂村文旅综合体建设项目</t>
  </si>
  <si>
    <t>一、产业升级转型型配套设施
1.改扩建斑铜生产加工车间1460平方米：2.改造农家乐及民宿3192平方米；
3.新建停车场200平方米及其他配套附属设施建设。
二、产业扶持配套设施
1.产业道路硬化建设1580平方米；2.环境整治及配套设施建设9200平方米。</t>
  </si>
  <si>
    <t>项目为老厂回龙谷景区发展规划的重要组成部分，项目建成后产权归老厂乡人民政府。项目覆盖辖区内常驻人口5011户18882人（其中有脱贫人口2078户8082人，三类监测对象225户828人。）。项目建成后预计每年可增加游客2万人（次），同时，项目的实施将为会泽片区旅游高质量发展三年行动提供重要支撑。</t>
  </si>
  <si>
    <t>完善乡村旅游服务配套设施，带动更多群众就近就地就业。</t>
  </si>
  <si>
    <t>陈文双</t>
  </si>
  <si>
    <t>13466016061</t>
  </si>
  <si>
    <t>雨碌乡小米村宜居宜业和美乡村建设项目（文旅）</t>
  </si>
  <si>
    <t>为进一步强化“雨碌大地缝”景区的知名度，不断提升当地旅游承载力、服务能力，增强旅游吸引力和市场竞争力，有效吸引游客、留住游客，促进国家3A级景区“雨碌大地缝”旅游产业发展，投资600万元实施旅游基础设施建设。建设内容：1.新建智能生态停车场5464平方米，计划投资137万元；2.河道治理2.5千米（含M7.5浆砌块石护岸挡墙2900立方米、格宾石笼护岸挡墙3100立方米），计划投资217万元；3.旅游厕所1座60平方米，计划投资20万元；4.新建行走步道长980米、均宽1.8米，新建栈道400平方米，新建安全防护栏1000米，计划投资226万元。</t>
  </si>
  <si>
    <t>项目为雨碌大地缝景区发展总体规划的重要组成部分，项目建成后产权归雨碌乡人民政府。项目覆盖辖区内农户1349户4653人（其中脱贫户401户1603人，“三类监测对象”40户134人）。项目建成后预计每年可增加游客20万人（次），增加就业岗位200余个，人均增加6000元以上。村集体收入增加5万元。</t>
  </si>
  <si>
    <t>0874—5501020</t>
  </si>
  <si>
    <t>雨碌乡陡红村旅游基础设施建设项目
（文旅）</t>
  </si>
  <si>
    <t>依托雨碌丰富的旅游资源，打造景村融合型宜居宜业和美示范村。主要建设内容：1.新建步道1条，采用青石板铺设长2.5千米，均宽1.5米，预计投入150万元；2.村内硬化道路1千米，均宽3米，预计投入39万元；3.铺设污水管网3千米，沉井20个，建设污水收集池30个，24立方米处理池2个，预计投入36万元；4.人居环境整治提升（三堆整治3千米，建设挡土墙1500立方米），预计投入75万元；6.进村道路硬化1千米、宽4米，预计投入56万元；7.安装防护栏1000米，预计投入52万元。</t>
  </si>
  <si>
    <t>项目为雨碌大地缝景区发展总体规划的重要组成部分，项目建成后产权归村集体所有。项目覆盖辖区内农户769户2862人（其中脱贫户263户1077人，“三类监测对象”26户113人）。项目建成后预计每年可增加游客2万人（次），增加就业岗位20余个，人均增加5000元以上。同时，项目的实施将为雨碌大地缝景区发展总体规划建设提供重要支撑。</t>
  </si>
  <si>
    <t>15287849999</t>
  </si>
  <si>
    <t>雨碌乡铁厂村旅游基础设施建设项目
（文旅）</t>
  </si>
  <si>
    <t>铁厂村</t>
  </si>
  <si>
    <t>依托雨碌丰富的旅游资源，打造景村融合型宜居宜业和美示范村。主要建设内容：1.村内硬化道路3000平方米，预计投入40万元；2.人居环境整治提升（五堆十乱整治13.5千米），预计投入200万元；3.新建旅游厕所1座80平方米，预计投入40万元。4.传统村落修缮保护利用80户，预计投入240万元。5.铺设入户污水管网长度3000米（HDPE-300）（UPVC75-110）,排污支管长度3000米（UPVC75-110），污水检查井150个（400×400×400毫米），建设小三格90个(按每户1立方米/日,采用多户合一模式，)，大三格4个，每个20-30立方米/日(按照自然村户数多少确定);投资100万元。</t>
  </si>
  <si>
    <t>项目为雨碌大地缝景区发展总体规划的重要组成部分，项目建成后产权归村集体所有。项目覆盖辖区内农户1009户3437人（其中脱贫户104户333人，“三类监测对象”23户86人）。项目建成后预计每年可增加游客2万人（次），增加就业岗位20余个，人均增加5000元以上。同时，项目的实施将为雨碌大地缝景区发展总体规划建设提供重要支撑。</t>
  </si>
  <si>
    <t>会泽县以礼街道先锋社区农旅融合发展示范建设项目（文旅）</t>
  </si>
  <si>
    <t>1.观光农业种植：种植农作物、果树等作物50余亩及灌溉配套设施；2.道路：道路铺设10000平方米，旅游步道长600米，宽3米；3.给排水：建设给水设施DN200钢管2000米，DN100钢管1600米，500立方米给水池3个，排水设施DN500波纹管1000米，DN300波纹管2000米，水循环处理系统1套，新建钢筋混凝土检查井8座；新建管径DN800污水管网291米，其中DN800管径混凝土管网80米，DN800HDPE双臂波纹管211米；新建钢筋混凝土检查井φ1250毫米8座。4.配电设施：安装变压器1个、建设改造高低压配电线路1200米及配套设施；
5.其它设施：建设垃圾收集设施25套、垃圾中转站1座、旅游公厕1座、抽水泵站改造2座。</t>
  </si>
  <si>
    <t>13987465766</t>
  </si>
  <si>
    <t>大井镇治补村撒依河绿色农文旅融合综合体示范点建设项目（文旅）</t>
  </si>
  <si>
    <t>1、新建人行产业桥钢架桥梁1座，宽1.5米；改扩建产业路一条宽1.5米，长2公里，计划投资60万元；2、建设1米宽旅游步道2.3公里，新建安全护栏2公里，计划投资210万元；3、建设七道拦河坝，河道治理500米，河道清淤2000米，计划投资190万元；4、铺设红砖800平方米，建设沥青路面1200平方米，新建智能生态停车场2000平方米，道路硬化1000平方米，硬化场地2000平方米，鹅卵石铺贴1000平方米，计划投资150万元；5、建设灌溉沟渠500米，计划投资50万元；6、改造公厕一个，建设移动旅游公厕3个，计划投资60万元；7、土方开挖4000立方米、回填8000立方米，计划投资20万元；8、对撒依河水系进行改造，安装DN200镀锌钢管2000米，计划投资80万元。</t>
  </si>
  <si>
    <t>项目为会泽片区旅游高质量发展三年行动，打造牛栏江沿岸旅游发展经济带的重要组成部分，项目建成后产权归大井镇人民政府。项目覆盖辖区内农户1302户4047人（其中脱贫户127户392人，“三类监测对象”28户82人）。项目建成后预计每年可增加游客3万人（次），同时，项目的实施将为牛栏江沿岸旅游发展经济带建设提供重要支撑。</t>
  </si>
  <si>
    <t>大井镇黄梨村农文旅综合体示范点建设项目（文旅）</t>
  </si>
  <si>
    <t>1、铺设生产生活用水收集管道波纹3000米（其中塑料管DN300HDPE管（波纹管）1000米；塑料管DN200HDPE管（缠绕管）2000米），修建小三格、大三格化粪池18个，计划投资150万元；2、硬化道路一条长3000米，均宽3.5米，面积10500平方米，支砌挡墙500立方米，计划投资167万元；3、厕所1座80平方米，计划投资32万元；4、道路硬化2000平方米，支砌挡墙400立方米，土方开挖、回填15000立方米，计划投资60万元。5、新建生态停车场1000平方米，计划投资30万元。</t>
  </si>
  <si>
    <t>通过实施本项目，完善村庄基础设施建设，提升生态环境质量，发展特色乡村旅游，提升旅游服务水平，提高游客满意度，通过实施本项目，有效推进农村生活垃圾的整治，补齐农村环境基础设施建设短板，有效的巩固拓展脱贫攻坚成果，落实乡村振兴战略，提高项目区人居环境，增强村民的内生动力，实现共建共富。带动辖区内农户883户2889人（其中脱贫户102户313人，“三类监测对象”36户87人）户均增加1150元以上，村集体收入增加9.5万元。</t>
  </si>
  <si>
    <t>会泽县鲁纳乡座舍村小河边牛栏江沿线旅游基地建设及民族村寨旅游提升</t>
  </si>
  <si>
    <t>座舍</t>
  </si>
  <si>
    <t>打造牛栏江沿线农文旅结合旅游基地，夯实乡村旅游产业：
一、产业配套设施：硬化农业机耕道路1千米，宽3.5米，单价65万元/千米，计划投资65万元。
二、开展牛栏江沿线民族村寨人居环境环境整治，具体为：1.两污收集处理；2.门前“三堆”治理，计划投资5万元。
三、以牛栏江畔为依托，新建民族村寨旅游配套基础设施，具体为：铺设村内步道2千米，旅游配套改造1500平方米，计划投资30万元。</t>
  </si>
  <si>
    <t>项目建成后产权归村集体所有，预计项目年化收益率为3%，即3万元，可带动辖区内173户农户(其中脱贫户21户、监测户1户)户均增加收入1023元以上，村集体增加收入3万元以上。新建牛栏江沿线旅游基地，助力乡村旅游发展：项目建成后，村庄基础设施服务功能进一步完善，村庄环境卫生进一步改善，群众生产生活水平明显提高。受益农173户，573人，其中:脱贫户21户69人，“三类监测对象”户1户6人。</t>
  </si>
  <si>
    <t>会泽县民宗局</t>
  </si>
  <si>
    <t>王丕</t>
  </si>
  <si>
    <t>中央
（含民族村寨旅游提升30万）</t>
  </si>
  <si>
    <t>民宗</t>
  </si>
  <si>
    <t>会泽县乐业镇射落村上梨坪、下梨坪、小云、小海、小竹箐老村、蚂蝗塘小组传统农业基础设施建设</t>
  </si>
  <si>
    <t>射落</t>
  </si>
  <si>
    <t>发展玉米、辣椒等传统农业产业3200亩：
一、新建机耕路5.5千米，均宽3米，10万元/千米，计划投资55万元；
二、硬化机耕道路长300米、宽3米、厚0.2米，面积900平方米，166.7元/平方米，计划投资15万元；
三、新建蓄水池5个，每个蓄水50立方米，5万元/个，计划投资25万元；
四、挡土墙修建长50米，宽1米，高2.5米，方量125立方米，400元/立方米，计划投资5万元。</t>
  </si>
  <si>
    <t>项目建成后产权归射落村集体所有；项目实施后覆盖受益农户556户，1857人，其中:“三类监测对象”户43户143人。项目建成后人均纯收入在2022年12759元的基础上可实现产业人均增收1000元达13759元，有效改善群众生活生产条件难的问题。</t>
  </si>
  <si>
    <t>中央
（含绩效评价等次A，增扣减再分配50万）</t>
  </si>
  <si>
    <t>人居环境整治</t>
  </si>
  <si>
    <t>村容村貌提升</t>
  </si>
  <si>
    <t>会泽县新街回族乡瓦岗村民族团结进步示范村建设</t>
  </si>
  <si>
    <t>瓦岗</t>
  </si>
  <si>
    <t>一、瓦岗村7、8、9、10组至哈卡村12组道路硬化：总长1.2千米、宽4.5米、厚0.2米；铺设0.3米涵管9根每根200元、0.6米涵管3根，计划投资65万元。
二、新建瓦岗村连接哈卡村小型桥梁1座：长8米、宽6米、高2.6米，计划投资35万元。</t>
  </si>
  <si>
    <t>项目建成后，村庄基础设施服务功能进一步完善，村庄环境卫生进一步改善，群众生产生活水平明显提高。覆盖受益人口146户526人，其中:“三类监测对象”户6户22人。</t>
  </si>
  <si>
    <t>解决526名群众出行难问题。</t>
  </si>
  <si>
    <t>虎贤濛</t>
  </si>
  <si>
    <t>13668719171</t>
  </si>
  <si>
    <t>中央</t>
  </si>
  <si>
    <t>会泽县新街乡花鱼村1、4组传统农业产业配套设施建设。</t>
  </si>
  <si>
    <t>花鱼</t>
  </si>
  <si>
    <t>一、花鱼村1组发展畜牧业牧草面积120亩：1.产业道路硬化长300米，均宽3.5米，厚0.25米。2.铺设直径0.8米涵管60米。3.新建挡墙79立方米。土方开挖60立方米。4.原有灌溉排水沟混凝土浇筑520米。5.大三格化粪池1个及管道安装。6.购买小型垃圾清运箱3个。计划投资60万元。
二、花鱼村4组发展玉米、土豆等传统农业产业600亩。1.硬化产业道路长717米，均宽4米，厚0.2米。2灌溉铺设直径0.8米涵管24米，直径0.6米涵管7.2米。3.新建挡墙37立方米。4.灌溉沟渠治理、两污治理、三堆治理等。计划投资40万元。</t>
  </si>
  <si>
    <t>项目建成后产权归村集体所有，可带动辖区内232户1180人(其中：三类监测对象”16户37人)户均增加收入1000元以上，村集体增加收入2万元以上。</t>
  </si>
  <si>
    <t>入股分红、土地流转、带动务工就业及种植、养殖等发展</t>
  </si>
  <si>
    <t>会泽县火红乡龙树村以落明小组香菇产业基地建设</t>
  </si>
  <si>
    <t>龙树</t>
  </si>
  <si>
    <t>通过“政府+企业+基地+低收入农户”模式，新建香菇种植大棚及基础配套设施，发展香菇种植产业，每年2个轮作周期。
一、新建大棚4个，每个大棚占地1亩，单价12万元/个，投入资金48万元；
二、新建项目配套100立方米水池1个，投入资金10万元；
三、铺设村庄饮水管道2000米，单价15元/米，投入资金3万元；
四、产业道路硬化1000米，均宽2.5米，厚0.2米C20混凝土，单价136元/平方米，投入资金34万元；
五：铺设排污管道长800米，单价62.5元/米，投入资金5万元。</t>
  </si>
  <si>
    <t>项目建成后产权归村集体所有，预计项目年化收益率为8%，即8万元，可带动脱贫户88户284人，其中:“三类监测对象”14户53人，户均每年增收2000元。带动村集体经济增收2万元以上。
项目建成后，村庄基础设施服务功能进一步完善，村庄环境卫生进一步改善，群众生产生活水平明显提高。</t>
  </si>
  <si>
    <t>周永虎</t>
  </si>
  <si>
    <t>会泽县金钟街道竹园村5组产业配套基础设施建设及民族手工业融合创新发展</t>
  </si>
  <si>
    <t>德车米</t>
  </si>
  <si>
    <t>一、产业配套：20厘米厚C25混凝土路面600平方米，单价120元/平方米，计划投资72000元；15厘米厚C25混凝土路面1500平方米，单价90元/平方米，计划投资135000元；道路挡土墙水泥砂浆砌筑168立方米，单价320元/立方米，计划投资53760元；计划合计投资260760元。
二、修缮农特产品交易场所：场所硬化20厘米厚C25混凝土500平方米，单价120元/平方米，计划投资60000元；挡土墙水泥砂浆砌筑68立方米，单价320元/立方米，计划投资21760元；农产品宣传推广设施44.8平方米，单价2000元/平方米，计划投资89600元；计划合计投资171360元。
三、新建污水收集设施1套：0.5*0.5*0.5米，120砖砌入户收集池30座，每座383.6元/座，计划投资11508元，直径110毫米PVC入户收集管1100米，单价43.5元/米，计划投资47850元；直径200毫米PVC污水收集管300米，单价99.35元/米，计划投资29805元；塑料检查井8座，单价1300/座，计划投资10400元；直径300毫米钢带增强聚乙烯螺旋波纹管410米，单价180元/米，计划投资73800元；计划合计投资173363元。
四、新建污水处理设施1套：3.0*2.0*2.0米格栅井1座，计划投资11546.1元；6.0*3.5*2.65米厌氧池1座，计划投资47753.9元；处理量为20立方米每天的潜流湿地1座，计划投资139917元，污水处理达标后用于产业灌溉。计划合计投资199217元。
五、打造彝族传统手工业传承展所100平方米，制作非遗手工物品展柜10个，开展非遗文化培训2期，计划投资为195300元。</t>
  </si>
  <si>
    <t>项目建成后产权属于会泽县人民政府金钟街道办事处。预计项目综合年化收益率为11%，受益116户405人，其中:彝族45户162人，脱贫户17户57人，“三类监测对象”56户200人。2023年脱贫户及“三类监测对象”人均纯收入12277元；项目建成后，预计2024年人均纯收入增加2000元左右至人均纯收入达14277元。德车米小组苹果种植近2000亩左右，道路等级的提升、农产品交易场所的修缮和管网设施的配套建设等，将提升当地各族群众的生产基础条件，交通运输环境，从而提高群众种植苹果、梨等水果的热情，促进经济发展，群众生产生活水平显著提高。彝族传统手工业传承馆的打造，有利于发展非遗文化培训、手工业产品制作、售卖等。对当地群众增收致富起到很大作用。</t>
  </si>
  <si>
    <t>房正明</t>
  </si>
  <si>
    <t>13988933093</t>
  </si>
  <si>
    <t>中央（含民族手工业融合创新发展20万元）</t>
  </si>
  <si>
    <t>会泽县钟屏街道双河社区乡村旅游配套基础设施建设及民族村寨旅游提升</t>
  </si>
  <si>
    <t>双河</t>
  </si>
  <si>
    <t>依托以礼河畔，新建民族村寨旅游配套基础设施。
一.新建民族团结进步示范硬化道路长730米，宽5米，753元/米，计划投资549690元。
二.新建民族村寨旅游固定设施1组，计划投资4010元。临河安全防护设施730米，210元/米，计划投资153300元。其他相关配套设施5组，600元/组，计划投资3000元。</t>
  </si>
  <si>
    <t>项目建成后产权归村集体所有，预计项目年化收益率为10%，即7万元。可带动辖区内200户农户（脱贫对象100户、三类监测对象15户）户均增收1500元以上，村集体经济收入1万元以上。项目建成后，基础设施服务功能进一步完善，群众生产生活水平进一步提高。覆盖受益人口2234户10372人，其中脱贫户1377户6258人，三类监测对象133户609人。</t>
  </si>
  <si>
    <t>李祥权</t>
  </si>
  <si>
    <t>15368455474</t>
  </si>
  <si>
    <t>会泽县大桥乡杨梅山仙鹤新村组羊毛擀毡民族手工艺产业基地基础设施建设</t>
  </si>
  <si>
    <t>杨梅山</t>
  </si>
  <si>
    <t>改造标准化羊毛擀毡民族手工艺加工基地840.96平方米，分设4个羊毛擀毡工艺生产车间，每个车间分设弹毛选毛区、成型洗毡区、擀毡区、绘毡区、成品展示交易区。每个生产车间增设储备室并配备相关设施。</t>
  </si>
  <si>
    <t>手工艺产业基地市场形成规模后，预计擀毡制品年销售额可达800余万元，从业人员人均可增收6000余元。可带动杨梅山村500余名群众（其中：脱贫不稳定户、边缘易致贫户、其他农村低收入群体41户153人）人均增收400元。</t>
  </si>
  <si>
    <t>韩道远</t>
  </si>
  <si>
    <t>会泽县马路乡弯弯寨村弯寨小组软籽石榴基地建设</t>
  </si>
  <si>
    <t>弯弯寨</t>
  </si>
  <si>
    <t>打造150亩软籽石榴基地建设：
一、发展150亩软杍石榴种植；
二、新建项目配套道路长777.3米、宽3米、厚0.20米，合计2331.9平方米；
三、新建项目配套排水沟410米；
四、其他配套设施5个。</t>
  </si>
  <si>
    <t>项目实施后受益农户86户，407人，其中包括脱贫不稳定户2户11人、边缘易致贫户1户3人、其他农村低收入群体4户17人。项目建成后人均纯收入在2022年9027元的基础上可实现产业人均增收950元达9977元，项目带动群众年增收共计38.7万元。</t>
  </si>
  <si>
    <t>耿立伟</t>
  </si>
  <si>
    <t>会泽县五星乡竹箐村陈基卡组北美冬青产业、肉牛养殖产业基础设施建设</t>
  </si>
  <si>
    <t>竹箐</t>
  </si>
  <si>
    <t>发展210亩北美冬青产业，巩固提升肉牛养殖产业发展基础，涉及农户324户985人：
一、硬化产业道路1700米，宽4米、厚0.20米，合计1360平方米；
二、新建水池1个；
三、铺设饮水管道1100米。</t>
  </si>
  <si>
    <t>补齐竹箐陈基卡村210亩北美冬青产业及肉牛养殖产业发展基础设施短板：项目实施后受益农户324户985人，其中彝族49户133人，涉及脱贫不稳定户1户1人、边缘易致贫户3户13人、突发严重困难户1户5人，其他农村低收入群体20户71人。项目建成后人均纯收入可在2022年基础上人均增收850元。</t>
  </si>
  <si>
    <t>冯文曦</t>
  </si>
  <si>
    <t>会泽县五星乡石龙村5、6组烤烟产业基础设施建设</t>
  </si>
  <si>
    <t>石龙村</t>
  </si>
  <si>
    <t>在石龙村5、6组打造200亩烤烟种植示范基地。一、硬化产业道路4200平方米（长1050米、宽4米、厚0.2米c20混凝土路面），预计投入资金54.6万元。二、新建基地内浆砌石灌溉、排水沟渠长500米，高1.2米，厚0.2米，合计120立方米，预计资金5.4万元。</t>
  </si>
  <si>
    <t>夯实石龙村烤烟产业配套基础设施建设，项目实施后带动118户571人土地流转，其中脱贫不稳定户3户5人、边缘易致贫户2户7人，项目建成后改善交通运输条件，减少生产成本，有利于产业结构调整，同时增加周边群众务工收入。</t>
  </si>
  <si>
    <t>通过土地流转、带动务工就业，增加收入，巩固脱贫攻坚成果。</t>
  </si>
  <si>
    <t>李宗鹏</t>
  </si>
  <si>
    <t>15974618226</t>
  </si>
  <si>
    <t>纸厂乡江边村柑橘种植示范建设项目</t>
  </si>
  <si>
    <t>在江边村打造150亩柑橘种植示范基地。一、新建100立方米水池1个，50立方米水池1个，预计资金15万元。二、配套安装灌溉管道：其中DN80镀锌管1500米，DN50镀锌管4000米，ND25镀锌管2000米，滴管500米，预计资金39.75万元。三、新建块石产业道路长1000米，均宽0.5米，合计500平方米，预计资金5.25万元。</t>
  </si>
  <si>
    <t>通过项目实施，夯实江边村农业生产基础设施，减轻农业生产成本，切实带动群众增收致富。1.项目建成后产权归纸厂乡人民政府所有，移交项目村村集体管理使用。2.项目建成后农业生产基础设施进一步完善，形成示范引领作用，改善群众生产生活条件。3.项目建成后受益45户136人。</t>
  </si>
  <si>
    <t>项目实施后将提升土地利用率和产出率，增加群众收入500元以上，受益农户45户136人，其中脱贫户和“三类监测对象”20户78人。</t>
  </si>
  <si>
    <t>苟党章</t>
  </si>
  <si>
    <t>林草基地建设</t>
  </si>
  <si>
    <t>者海镇林下大球盖菇产业基地建设项目</t>
  </si>
  <si>
    <t>五里牌、拖茨、钢铁</t>
  </si>
  <si>
    <t>围绕者海镇林下大球盖菇产业基地建设规划，针对林分郁闭度过大的问题，投资100万元，按照每亩500元的单价，实施林分改造2000亩，使林分结构达到林下大球盖菇种植条件。针对种植和采收搬运量大，投资30万元，按照每千米6万元的单价，建设3米宽砂石料产业道路5千米。针对灌溉设施不足，投资30万元，按照每千米2万元的单价，建设直径90毫米PE材料引水管道15千米；投资20万元，按照每个10万元的单价，建设300立方米简易蓄水池2个。针对缺乏分级、仓储场地及设施，投资60万元，按照每平方米1500元的单价，建设钢架结构食用菌分捡厂房400平方米；投资50万元，按照每立方米1000元的单价，建设冷藏库500立方米；投资10万元，按照每立方米5000元的单价，建设速冻库20立方米。</t>
  </si>
  <si>
    <t>项目于2024年1月开工，2024年12月完工。实施林分改造2000亩、建设产业道路5千米、引水管道15千米、300立方米蓄水池2个，夯实林下大球盖菇种植基础，培育林下大球盖菇种植经营主体5户，促进林下食用菌种植经营主体多起来、活起来、强起来；通过建设食用菌分捡厂房400平方米、冷藏库500立方米、速冻库20立方米，解决缺乏分级、仓储场地及设施的困难，引进林下大球盖菇收购企业1户。通过促进华山松结实、林下大球盖菇种植，年可实现产值300万元以上；通过林地流转、吸纳务工，年带动周边农户100户（其中：脱贫不稳定户、边缘易致贫户、其他农村低收入群体10户），户均增收3000元以上。</t>
  </si>
  <si>
    <t>林地流转、带动务工就业</t>
  </si>
  <si>
    <t>会泽县林业和草原局</t>
  </si>
  <si>
    <t>林草</t>
  </si>
  <si>
    <t>者海镇林下中药材种植林分改造项目</t>
  </si>
  <si>
    <t>围绕者海镇林下中药材产业基地建设规划，针对林分郁闭度过大的问题，投资220万元，按照每亩550元的单价，实施林分改造4000亩，使林分结构达到林下西洋参等中药材种植条件，夯实林下中药材种植基础，并促进华山松结实丰产。</t>
  </si>
  <si>
    <t>项目于2024年1月开工，2024年12月完工。通过间伐疏密等措施，实施林分改造4000亩，使林分结构达到林下中药材种植条件，为培育引进林下资源开发企业奠定基础。引进西洋参种植经营主体1户，带动林下中药材种植经营主体多起来、活起来、强起来。促进华山松结实面积4000亩，项目实施三年后年均带动农户增收100元/亩。通过林地流转、吸纳务工，带动周边农户180户540人（其中：脱贫不稳定户、边缘易致贫户、其他农村低收入群体10户），户均增收1000元以上。</t>
  </si>
  <si>
    <t>土地流转</t>
  </si>
  <si>
    <t>鲁纳乡核桃提质增效项目</t>
  </si>
  <si>
    <t>针对核桃品种不良、核桃产量偏等问题，投资25万元，按照500元/亩的补助标准，通过疏密降冠、品种改良、整形修剪、病虫害防治等措施，在鲁纳乡实施核桃提质增效500亩，提升核桃品质和产量，提升产业效益，稳定核桃面积，巩固核桃产业发展成效。</t>
  </si>
  <si>
    <t>通过品种改良、整形修剪等措施，实施核桃提质增效500亩。项目于2024年1月开工，2025年4月完工。嫁接成活率达90%以上，未改良植株修剪株达90%以上。稳定核桃种植面积500亩，项目实施三年后年均带动农户增收300元/亩，带动脱贫不稳定户、边缘易致贫户、其他农村低收入群体21户51人。</t>
  </si>
  <si>
    <t>提高核桃品质，助力增收</t>
  </si>
  <si>
    <t>李绍海</t>
  </si>
  <si>
    <t>纸厂乡核桃提质增效项目</t>
  </si>
  <si>
    <t>针对核桃品种不良、核桃产量偏等问题，投资100万元，按照500元/亩的补助标准，通过疏密降冠、品种改良、整形修剪、病虫害防治等措施，在纸厂乡实施核桃提质改造2000亩，提升核桃品质和产量，提升产业效益，稳定核桃面积，巩固核桃产业发展成效。</t>
  </si>
  <si>
    <t>通过品种改良、整形修剪等措施，实施核桃提质增效2000亩。项目于2024年1月开工，2025年4月完工。嫁接成活率达90%以上，未改良植株修剪株达90%以上。稳定核桃种植面积2000亩，项目实施三年后年均带动农户增收300元/亩，带动脱脱贫不稳定户、边缘易致贫户、其他农村低收入群体124户541人。</t>
  </si>
  <si>
    <t>者海镇核桃提质增效项目</t>
  </si>
  <si>
    <t>针对核桃品种不良、核桃产量偏等问题，投资150万元，按照500元/亩的补助标准，通过疏密降冠、品种改良、整形修剪、病虫害防治等措施，在者海镇实施3000亩核桃提质增效，提升核桃品质和产量，提升产业效益，稳定核桃面积，巩固核桃产业发展成效。</t>
  </si>
  <si>
    <t>通过品种改良、整形修剪等措施，实施核桃提质增效3000亩。项目于2024年1月开工，2025年4月完工。嫁接成活率达90%以上，未改良植株修剪株达90%以上。稳定核桃种植面积3000亩，项目实施三年后年均带动农户增收300元/亩，带动脱贫不稳定户、边缘易致贫户、其他农村低收入群体112户365人。</t>
  </si>
  <si>
    <t>乐业镇核桃提质增效项目</t>
  </si>
  <si>
    <t>针对核桃品种不良、核桃产量偏等问题，投资50万元，按照500元/亩的补助标准，通过疏密降冠、品种改良、整形修剪、病虫害防治等措施，在乐业镇实施1000亩核桃提质增效，提升核桃品质和产量，提升产业效益，稳定核桃面积，巩固核桃产业发展成效。</t>
  </si>
  <si>
    <t>通过品种改良、整形修剪等措施，实施核桃提质增效1000亩。项目于2024年1月开工，2025年4月完工。嫁接成活率达90%以上，未改良植株修剪株达90%以上。稳定核桃种植面积1000亩，项目实施三年后年均带动农户增收300元/亩，带动脱贫不稳定户、边缘易致贫户、其他农村低收入群体105户385人。</t>
  </si>
  <si>
    <t>大井镇核桃提质增效项目</t>
  </si>
  <si>
    <t>针对核桃品种不良、核桃产量偏等问题，投资50万元，按照500元/亩的补助标准，通过疏密降冠、品种改良、整形修剪、病虫害防治等措施，在大井镇实施1000亩核桃提质增效，提升核桃品质和产量，提升产业效益，稳定核桃面积，巩固核桃产业发展成效。</t>
  </si>
  <si>
    <t>通过品种改良、整形修剪等措施，实施核桃提质增效1000亩。项目于2024年1月开工，2025年4月完工。嫁接成活率达90%以上，未改良植株修剪株达90%以上。稳定核桃种植面积1000亩，项目实施三年后年均带动农户增收300元/亩，带动脱贫不稳定户、边缘易致贫户、其他农村低收入群体70户210人。</t>
  </si>
  <si>
    <t>大海乡核桃提质增效项目</t>
  </si>
  <si>
    <t>针对核桃品种不良、核桃产量偏等问题，投资25万元，按照500元/亩的补助标准，通过疏密降冠、品种改良、整形修剪、病虫害防治等措施，在大海乡实施核桃提质增效500亩，提升核桃品质和产量，提升产业效益，稳定核桃面积，巩固核桃产业发展成效。</t>
  </si>
  <si>
    <t>通过品种改良、整形修剪等措施，实施核桃提质增效500亩。项目于2024年1月开工，2025年4月完工。嫁接成活率达90%以上，未改良植株修剪株达90%以上。稳定核桃种植面积500亩，项目实施三年后年均带动农户增收300元/亩，带动脱贫不稳定户、边缘易致贫户、其他农村低收入群体26户88人。</t>
  </si>
  <si>
    <t>刘志寒</t>
  </si>
  <si>
    <t>马路乡核桃提质增效项目</t>
  </si>
  <si>
    <t>针对核桃品种不良、核桃产量偏等问题，投资150万元，按照500元/亩的补助标准，通过疏密降冠、品种改良、整形修剪、病虫害防治等措施，在马路乡实施3000亩核桃提质增效，提升核桃品质和产量，提升产业效益，稳定核桃面积，巩固核桃产业发展成效。</t>
  </si>
  <si>
    <t>通过品种改良、整形修剪等措施，实施核桃提质增效3000亩。项目于2024年1月开工，2025年4月完工。嫁接成活率达90%以上，未改良植株修剪株达90%以上。稳定核桃种植面积3000亩，项目实施三年后年均带动农户增收300元/亩，带动脱贫不稳定户、边缘易致贫户、其他农村低收入群体86户332人。</t>
  </si>
  <si>
    <t>迤车镇核桃提质增效项目</t>
  </si>
  <si>
    <t>针对核桃品种不良、核桃产量偏等问题，投资100万元，按照500元/亩的补助标准，通过疏密降冠、品种改良、整形修剪、病虫害防治等措施，在迤车镇实施核桃提质增效2000亩，提升核桃品质和产量，提升产业效益，稳定核桃面积，巩固核桃产业发展成效。</t>
  </si>
  <si>
    <t>通过品种改良、整形修剪等措施，实施核桃提质增效2000亩。项目于2024年1月开工，2025年4月完工。嫁接成活率达90%以上，未改良植株修剪株达90%以上。稳定核桃种植面积2000亩，项目实施三年后年均带动农户增收300元/亩，带动脱贫不稳定户、边缘易致贫户、其他农村低收入群体40户110人。</t>
  </si>
  <si>
    <t>迤车镇核桃初加工及交易市场建设项目</t>
  </si>
  <si>
    <t>迤车镇小河村</t>
  </si>
  <si>
    <t>在迤车镇小河村小河小组新建核桃初加工及交易市场1个，计划占地面积3450平方米，用于标准化市场主体建设及配套设施。</t>
  </si>
  <si>
    <t>投资1200万元，通过建设核桃初加工及交易市场1个，年交易量达核桃鲜果20万吨、核桃干果5万吨、核桃仁8000吨，辐射带动迤车23个核桃村2.5万户林农约7.8万人，以及周边纸厂、马路、火红、乐业、大桥等乡镇。</t>
  </si>
  <si>
    <t>增加就业岗位</t>
  </si>
  <si>
    <t>项目可研报告已完成</t>
  </si>
  <si>
    <t>会泽祥锦食品有限公司核桃仓储建设项目</t>
  </si>
  <si>
    <t>会泽祥锦食品有限公司</t>
  </si>
  <si>
    <t>投资52万元在会泽祥锦食品有限公司建设核桃保鲜冷库1个500立方米。</t>
  </si>
  <si>
    <t>通过新增保鲜冷库1个500立方米，提升核桃收储能力，带动脱贫户和“三类监测对象”70户260人，实现每户年均增收1500元。</t>
  </si>
  <si>
    <t>张元周</t>
  </si>
  <si>
    <t>者海镇松子产业提质增效项目</t>
  </si>
  <si>
    <t>按照650元/亩的补助标准，在者海镇实施松子产业提质增效3000亩。</t>
  </si>
  <si>
    <t>投资补助195万元，通过间伐疏密等措施，实施松子产业提质改造3000亩，降低林分郁闭度到0.6以下。项目于2024年1月开工，2025年12月完工。促进华山松结实面积3000亩，项目实施三年后年均带动农户增收100元/亩，带动脱贫不稳定户、边缘易致贫户、其他农村低收入群体30户100人。</t>
  </si>
  <si>
    <t>提高松子结实，助力增收</t>
  </si>
  <si>
    <t>待补镇松子产业提质增效项目</t>
  </si>
  <si>
    <t>按照650元/亩的补助标准，在待补镇实施松子产业提质增效1000亩。</t>
  </si>
  <si>
    <t>投资补助65万元，通过间伐疏密等措施，实施松子产业提质改造1000亩，降低林分郁闭度到0.6以下。项目于2024年1月开工，2025年12月完工。促进华山松结实面积1000亩，项目实施三年后年均带动农户增收100元/亩，带动脱贫不稳定户、边缘易致贫户、其他农村低收入群体10户38人。</t>
  </si>
  <si>
    <t>鲁纳乡松子产业提质增效项目</t>
  </si>
  <si>
    <t>按照650元/亩的补助标准，在鲁纳乡实施松子产业提质增效1000亩。</t>
  </si>
  <si>
    <t>投资补助65万元，通过间伐疏密等措施，实施松子产业提质改造1000亩，降低林分郁闭度到0.6以下。项目于2024年1月开工，2025年12月完工。促进华山松结实面积1000亩，项目实施三年后年均带动农户增收100元/亩，带动脱贫不稳定户、边缘易致贫户、其他农村低收入群体10户35人。</t>
  </si>
  <si>
    <t>上村乡松子产业提质增效项目</t>
  </si>
  <si>
    <t>按照650元/亩的补助标准，在上村乡实施松子产业提质增效1500亩。</t>
  </si>
  <si>
    <t>投资补助97.5万元，通过间伐疏密等措施，实施松子产业提质改造1500亩，降低林分郁闭度到0.6以下。项目于2024年1月开工，2025年12月完工。促进华山松结实面积1500亩，项目实施三年后年均带动农户增收100元/亩，带动脱贫不稳定户、边缘易致贫户、其他农村低收入群体10户37人。</t>
  </si>
  <si>
    <t>驾车乡松子产业提质增效项目</t>
  </si>
  <si>
    <t>针对华山松林分密度过大、郁闭度过高、林木生长不良产量偏低等问题，投资65万元，按照650元/亩的补助标准，通过间伐疏密等措施，在驾车乡实施松子产业提质增效1000亩，提升松子品质和产量，做大松子产业，促进林下经济产业发展。</t>
  </si>
  <si>
    <t>通过间伐疏密等措施，实施松子产业提质改造1000亩，降低林分郁闭度到0.6以上。项目于2024年1月开工，2024年12月完工。促进华山松结实面积1000亩，项目实施三年后年均带动农户增收100元/亩，带动脱贫不稳定户、边缘易致贫户、其他农村低收入群体30户100人。</t>
  </si>
  <si>
    <t>老厂乡松子产业提质增效项目</t>
  </si>
  <si>
    <t>针对华山松林分密度过大、郁闭度过高、林木生长不良产量偏低等问题，投资110.5万元，按照650元/亩的补助标准，通过间伐疏密等措施，在老厂乡实施松子产业提质增效1700亩，提升松子品质和产量，做大松子产业，促进林下经济产业发展。</t>
  </si>
  <si>
    <t>通过间伐疏密等措施，实施松子产业提质改造1700亩，降低林分郁闭度到0.6以上。项目于2024年1月开工，2024年12月完工。促进华山松结实面积1700亩，项目实施三年后年均带动农户增收100元/亩，带动脱贫不稳定户、边缘易致贫户、其他农村低收入群体50户170人。</t>
  </si>
  <si>
    <t>田坝乡松子产业提质增效项目</t>
  </si>
  <si>
    <t>针对华山松林分密度过大、郁闭度过高、林木生长不良产量偏低等问题，投资32.5万元，按照650元/亩的补助标准，通过间伐疏密等措施，在田坝乡实施松子产业提质增效500亩，提升松子品质和产量，做大松子产业，促进林下经济产业发展。</t>
  </si>
  <si>
    <t>通过间伐疏密等措施，实施松子产业提质改造500亩，降低林分郁闭度到0.6以上。项目于2024年1月开工，2024年12月完工。促进华山松结实面积500亩，项目实施三年后年均带动农户增收100元/亩，带动脱贫不稳定户、边缘易致贫户、其他农村低收入群体21户72人。</t>
  </si>
  <si>
    <t>乐业镇松子产业提质增效项目</t>
  </si>
  <si>
    <t>按照650元/亩的补助标准，在乐业镇实施松子产业提质增效1000亩。</t>
  </si>
  <si>
    <t>投资补助65万元，通过间伐疏密等措施，实施松子产业提质改造1000亩，降低林分郁闭度到0.6以下。项目于2024年1月开工，2025年12月完工。促进华山松结实面积1000亩，项目实施三年后年均带动农户增收100元/亩，带动脱贫不稳定户、边缘易致贫户、其他农村低收入群体30户100人。</t>
  </si>
  <si>
    <t>迤车镇松子产业提质增效项目</t>
  </si>
  <si>
    <t>按照650元/亩的补助标准，在迤车镇实施松子产业提质增效2000亩。</t>
  </si>
  <si>
    <t>投资补助130万元，通过间伐疏密等措施，实施松子产业提质改造2000亩，降低林分郁闭度到0.6以下。项目于2024年1月开工，2025年12月完工。促进华山松结实面积2000亩，项目实施三年后年均带动农户增收100元/亩，带动脱贫不稳定户、边缘易致贫户、其他农村低收入群体40户120人。</t>
  </si>
  <si>
    <t>古城街道松子产业提质增效项目</t>
  </si>
  <si>
    <t>按照650元/亩的补助标准，在古城街道实施松子产业提质增效1000亩。</t>
  </si>
  <si>
    <t>陈加全</t>
  </si>
  <si>
    <t>宝云街道松子产业提质增效项目</t>
  </si>
  <si>
    <t>针对华山松林分密度过大、郁闭度过高、林木生长不良产量偏低等问题，投资130万元，按照650元/亩的补助标准，通过间伐疏密等措施，在宝云街道实施松子产业提质增效2000亩，提升松子品质和产量，做大松子产业，促进林下经济产业发展。</t>
  </si>
  <si>
    <t>通过间伐疏密等措施，实施松子产业提质改造2000亩，降低林分郁闭度到0.6以上。项目于2024年1月开工，2024年12月完工。促进华山松结实面积2000亩，项目实施三年后年均带动农户增收100元/亩，带动脱贫不稳定户、边缘易致贫户、其他农村低收入群体171户585人。</t>
  </si>
  <si>
    <t>吕金平</t>
  </si>
  <si>
    <t>15974655908</t>
  </si>
  <si>
    <t>会泽县者海林场松子产业提质增效项目</t>
  </si>
  <si>
    <t>者海林场</t>
  </si>
  <si>
    <t>针对华山松林分密度过大、郁闭度过高、林木生长不良产量偏低等问题，投资32.5万元，按照650元/亩的补助标准，通过间伐疏密等措施，在者海林场实施松子产业提质增效500亩，提升松子品质和产量，做大松子产业，促进林下经济产业发展。</t>
  </si>
  <si>
    <t>通过间伐疏密等措施，实施松子产业提质改造500亩，降低林分郁闭度到0.6以上。项目于2024年1月开工，2024年12月完工。促进华山松结实面积500亩，项目实施三年后年均带动农户增收100元/亩，带动脱贫不稳定户、边缘易致贫户、其他农村低收入群体10户37人。</t>
  </si>
  <si>
    <t>会泽县野马林场松子产业提质增效项目</t>
  </si>
  <si>
    <t>野马林场</t>
  </si>
  <si>
    <t>针对华山松林分密度过大、郁闭度过高、林木生长不良产量偏低等问题，投资32.5万元，按照650元/亩的补助标准，通过间伐疏密等措施，在野马林场实施松子产业提质增效500亩，提升松子品质和产量，做大松子产业，促进林下经济产业发展。</t>
  </si>
  <si>
    <t>通过间伐疏密等措施，实施松子产业提质改造500亩，降低林分郁闭度到0.6以上。项目于2024年1月开工，2024年12月完工。促进华山松结实面积500亩，项目实施三年后年均带动农户增收100元/亩，带动脱贫不稳定户、边缘易致贫户、其他农村低收入群体10户35人。</t>
  </si>
  <si>
    <t>乐业镇花椒提质增效项目</t>
  </si>
  <si>
    <t>针对花椒紊乱、产量偏低、采收成本高等问题，投资100万元，按照500元/亩的补助标准，通过疏密降冠、整形修剪、病虫害防治等措施，在乐业镇实施花椒提质增效2000亩，提升花椒品种和产量，降低采收成本，稳定花椒种植面积，做强花椒产业，促进林草产业高质量发展。</t>
  </si>
  <si>
    <t>通过整形修剪等措施，实施花椒提质增效2000亩。项目于2024年1月开工，2025年4月完工。整形修剪株达90%以上，稳定花椒种植面积2000亩，项目实施三年后年均带动农户增收500元/亩，带动脱贫不稳定户、边缘易致贫户、其他农村低收入群体325户975人。</t>
  </si>
  <si>
    <t>提高花椒品质，助力增收</t>
  </si>
  <si>
    <t>迤车镇花椒提质增效项目</t>
  </si>
  <si>
    <t>针对花椒紊乱、产量偏低、采收成本高等问题，投资100万元，按照500元/亩的补助标准，通过疏密降冠、整形修剪、病虫害防治等措施，在迤车镇实施花椒提质增效2000亩，提升花椒品种和产量，降低采收成本，稳定花椒种植面积，做强花椒产业，促进林草产业高质量发展。</t>
  </si>
  <si>
    <t>通过整形修剪等措施，实施花椒提质增效2000亩。项目于2024年1月开工，2025年4月完工。整形修剪株达90%以上，稳定花椒种植面积2000亩，项目实施三年后年均带动农户增收500元/亩，带动脱贫不稳定户、边缘易致贫户、其他农村低收入群体310户930人。</t>
  </si>
  <si>
    <t>火红乡花椒提质增效项目</t>
  </si>
  <si>
    <t>针对花椒紊乱、产量偏低、采收成本高等问题，投资100万元，按照500元/亩的补助标准，通过疏密降冠、整形修剪、病虫害防治等措施，在火红乡实施花椒提质增效7700亩，提升花椒品种和产量，降低采收成本，稳定花椒种植面积，做强花椒产业，促进林草产业高质量发展。</t>
  </si>
  <si>
    <t>通过整形修剪等措施，实施花椒提质增效7700亩。项目于2024年1月开工，2025年4月完工。整形修剪株达90%以上，稳定花椒种植面积7700亩，项目实施三年后年均带动农户增收500元/亩，带动脱贫不稳定户、边缘易致贫户、其他农村低收入群体360户1080人。</t>
  </si>
  <si>
    <t>以礼街道花椒提质增效项目</t>
  </si>
  <si>
    <t>针对花椒紊乱、产量偏低、采收成本高等问题，投资100万元，按照500元/亩的补助标准，通过疏密降冠、整形修剪、病虫害防治等措施，在礼街道实施花椒提质增效100亩，提升花椒品种和产量，降低采收成本，稳定花椒种植面积，做强花椒产业，促进林草产业高质量发展。</t>
  </si>
  <si>
    <t>通过整形修剪等措施，实施花椒提质增效100亩。项目于2024年1月开工，2025年4月完工。整形修剪株达90%以上，稳定花椒种植面积100亩，项目实施三年后年均带动农户增收100元/亩，带动脱贫不稳定户、边缘易致贫户、其他农村低收入群体10户35人。</t>
  </si>
  <si>
    <t>迤车镇花椒初加工及交易市场建设项目</t>
  </si>
  <si>
    <t>迤车镇中河村</t>
  </si>
  <si>
    <t>在迤车镇中河村沙於沟新建花椒初加工及交易市场1个，计划用地1500平方米，建设内容包括花椒交易场地、花椒初加工厂房及配套设施。</t>
  </si>
  <si>
    <t>投资1000万元，通过建设花椒初加工及交易市场1个，年交易量达花椒鲜果3.5万吨、花椒干果5000吨，花椒烘干量3.5万吨。辐射带动迤车14个核桃村1.2万户林农约4万人，以及周边纸厂、马路、火红、乐业等花椒乡镇。</t>
  </si>
  <si>
    <t>会泽县松果精深加工项目</t>
  </si>
  <si>
    <t>良种繁殖场</t>
  </si>
  <si>
    <t>在宝云街道良种繁殖场新建松果加工厂房6000平方米，晒场4300平方米，并配套完善水、电、路、加工设施设备。</t>
  </si>
  <si>
    <t>通过建设会泽县松果精深加工项目，推动会泽县松果产业发展，有效解决松果产业加工短板的问题，项目建设后产权归县人民政府所有，预计项目年平均收益不低于5%，同时带动辖区内300户农户户均增收20000元</t>
  </si>
  <si>
    <t>会泽县道成开发投资集团有限公司全资子公司：会泽山喜农业科技开发有限公司</t>
  </si>
  <si>
    <t>李鑫</t>
  </si>
  <si>
    <t>13649668668</t>
  </si>
  <si>
    <t>上村乡大河村产业路建设项目</t>
  </si>
  <si>
    <t>围绕青花椒种植3300亩，阳光玫瑰1700亩，配套上村乡大河村通大岔河至雾嘎村产业道路硬化4.8千米，路面宽度不低于5米，路面结构类型为20厘米厚水泥混凝土路面（弯拉强度4.0MPa）+10厘米厚砂砾调型层的水泥混凝土路面，安装波形护栏4千米，每千米90万元。</t>
  </si>
  <si>
    <t>项目建成后产权归上村乡人民政府。改善农民生产生活条件，提升农民生产生活水平。带动农户种植青花椒3300亩，阳光玫瑰1700亩，带动辖区内农户450户3500人（其中脱贫户42户，监测户10户）户均增加收入2000元以上。</t>
  </si>
  <si>
    <t>会泽县交通运输局</t>
  </si>
  <si>
    <t>朱朝文</t>
  </si>
  <si>
    <t>同意上报审批</t>
  </si>
  <si>
    <t>杨副县长安排（可以靠产业资金）</t>
  </si>
  <si>
    <t>交通</t>
  </si>
  <si>
    <t>火红乡龙树村产业路建设项目</t>
  </si>
  <si>
    <t>围绕辣椒种植1000亩，马铃薯种植1100亩，玉米种植5000亩，配套龙树村通泥黑丫口至转脑包产业道路硬化3.8千米，路面宽度不低于3.5米，路面结构类型为20厘米厚水泥混凝土路面（弯拉强度4.0MPa）+10厘米厚砂砾调型层的水泥混凝土路面，每千米60万元。</t>
  </si>
  <si>
    <t>项目建成后产权归火红乡人民政府。改善农民生产生活条件，提升农民生产生活水平。带动农户种植辣椒1000亩，马铃薯1100亩，玉米5000亩，带动辖区内农户250户902人（其中脱贫户145户，监测户40户）户均增加收入11000元以上。</t>
  </si>
  <si>
    <t>高加鹏</t>
  </si>
  <si>
    <t>18388492979</t>
  </si>
  <si>
    <t>围绕辣椒种植300亩，马铃薯种植600亩，玉米种植3000亩，配套龙树村通以落明至老榨房产业道路硬化1.2千米，路面宽度不低于3.5米，路面结构类型为20厘米厚水泥混凝土路面（弯拉强度4.0MPa）+10厘米厚砂砾调型层的水泥混凝土路面，每千米60万元。</t>
  </si>
  <si>
    <t>项目建成后产权归火红乡人民政府。改善农民生产生活条件，提升农民生产生活水平。带动农户种植辣椒300亩，马铃薯600亩，玉米3000亩，带动辖区内农户144户507人（其中脱贫户86户，监测户21户）户均增加收入9000元以上。</t>
  </si>
  <si>
    <t>围绕马铃薯种植3000亩，玉米种植2000亩，配套龙树村通村委会旁至炮台产业道路硬化2千米，路面宽度不低于3.5米，路面结构类型为20厘米厚水泥混凝土路面（弯拉强度4.0MPa）+10厘米厚砂砾调型层的水泥混凝土路面，每千米60万元。</t>
  </si>
  <si>
    <t>项目建成后产权归火红乡人民政府。改善农民生产生活条件，提升农民生产生活水平。带动农户种植马铃薯3000亩，玉米2000亩，带动辖区内农户174户764人（其中脱贫户110户，监测户37户）户均增加收入8000元以上。</t>
  </si>
  <si>
    <t>大海乡刘家村产业路建设项目</t>
  </si>
  <si>
    <t>刘家村</t>
  </si>
  <si>
    <t>围绕核桃种植1600亩，配套刘家村通凹黑至下梁子产业道路硬化2.1千米，路面宽度不低于3.5米，路面结构类型为20厘米厚水泥混凝土路面（弯拉强度4.0MPa）+10厘米厚砂砾调型层的水泥混凝土路面，每千米60万元。</t>
  </si>
  <si>
    <t>项目建成后产权归大海乡人民政府。改善农民生产生活条件，提升农民生产生活水平。带动农户种植核桃1600亩，带动辖区内农户33户136人（其中脱贫户12户，监测户4户）户均增加收入5000元以上。</t>
  </si>
  <si>
    <t>邓中原</t>
  </si>
  <si>
    <t>围绕养殖肉牛450头、猪1800头，配套刘家村通金家凹至大陷塘产业道路硬化0.5千米，路面宽度不低于3.5米，路面结构类型为20厘米厚水泥混凝土路面（弯拉强度4.0MPa）+10厘米厚砂砾调型层的水泥混凝土路面，每千米60万元。</t>
  </si>
  <si>
    <t>项目建成后产权归大海乡人民政府。改善农民生产生活条件，提升农民生产生活水平。带动农户养殖肉牛450头、猪1800头，带动辖区内农户36户158人（其中脱贫户15户，监测户6户）户均增加收入3000元以上。</t>
  </si>
  <si>
    <t>围绕大树青椒种植1800亩，配套刘家村通三棵树至小箐产业道路硬化0.4千米，路面宽度不低于3.5米，路面结构类型为20厘米厚水泥混凝土路面（弯拉强度4.0MPa）+10厘米厚砂砾调型层的水泥混凝土路面，每千米60万元。</t>
  </si>
  <si>
    <t>项目建成后产权归大海乡人民政府。改善农民生产生活条件，提升农民生产生活水平。带动农户种植大树青椒1800亩，带动辖区内农户38户198人（其中脱贫户16户，监测户7户）户均增加收入3000元以上。</t>
  </si>
  <si>
    <t>田坝乡鱼塘村产业路建设项目</t>
  </si>
  <si>
    <t>鱼塘村</t>
  </si>
  <si>
    <t>围绕种植烤烟2000亩，苦荞600亩，配套六车坪至鱼塘村产业道路硬化2.2千米，路面宽度不低于4.5米，路面结构类型为10厘米厚级配碎石调型层+20厘米厚水泥稳定碎石基层+4厘米厚AC-16沥青混凝土下面层+3厘米厚AC-13沥青混凝土上面层路面，安装波形护栏0.2千米，每千米80万元。</t>
  </si>
  <si>
    <t>项目建成后产权归田坝乡人民政府。改善农民生产生活条件，提升农民生产生活水平。带动农户种植烤烟2000亩，苦荞600亩，带动辖区内农户571户2455人（其中脱贫户180户，监测户16户）户均增加收入3000元以上。</t>
  </si>
  <si>
    <t>张坤</t>
  </si>
  <si>
    <t>围绕烤烟种植250亩，苦荞种植100亩，配套鱼塘村鲁路卡小组小水井至村口产业道路硬化0.4千米，路面宽度不低于3.5米，路面结构类型为20厘米厚水泥混凝土路面（弯拉强度4.0MPa）+10厘米厚砂砾调型层的水泥混凝土路面，每千米60万元。</t>
  </si>
  <si>
    <t>项目建成后产权归田坝乡人民政府。改善农民生产生活条件，提升农民生产生活水平。带动农户种植烤烟250亩，苦荞100亩，带动辖区内农户23户103人（其中脱贫户4户，监测户1户）户均增加收入2000元以上。</t>
  </si>
  <si>
    <t>二、就业项目小计</t>
  </si>
  <si>
    <t>就业项目</t>
  </si>
  <si>
    <t>务工补助</t>
  </si>
  <si>
    <t>交通费补助</t>
  </si>
  <si>
    <t>会泽县2024外出务工一次性交通费补助</t>
  </si>
  <si>
    <t>给予23000名在云南省外稳定就业3个月以上脱贫劳动力（含监测对象）外出务工交通补助，每人每年补助1000元，帮助其在省外稳定就业。</t>
  </si>
  <si>
    <t>通过开展省外务工交通费补助工作，促进了23000名脱贫劳动力及检测对象在省外稳定就业，增加了23000名脱贫劳动力及监测对象务工收入，减轻了23000名脱贫劳动力（含监测对象）的交通费成本。</t>
  </si>
  <si>
    <t>会泽县人社局</t>
  </si>
  <si>
    <t>高顺文</t>
  </si>
  <si>
    <t>13769574099</t>
  </si>
  <si>
    <t>人社</t>
  </si>
  <si>
    <t>公益性岗位</t>
  </si>
  <si>
    <t>会泽县2024年易地搬迁乡村公益性岗位</t>
  </si>
  <si>
    <t>开发乡村公益性岗位1100人，帮扶易地搬迁脱贫劳动力实现就近就地就业。</t>
  </si>
  <si>
    <t>开发乡村公益性岗位帮扶易地搬迁脱贫劳动力实现就近就地就业，脱贫劳动力就业人数增加1100人，可带动脱贫户1100户1100人增加收入，户均每年增收9600元。</t>
  </si>
  <si>
    <t>会泽县2024年脱贫劳动力乡村公益性岗位</t>
  </si>
  <si>
    <t>开发乡村公益性岗位3910人，帮扶脱贫劳动力实现就近就地就业</t>
  </si>
  <si>
    <t>开发乡村公益性岗位帮扶脱贫劳动力实现就近就地就业，脱贫劳动力就业人数增加3910人，可带动脱贫户3910户3910人增加收入，户均每年增收9600元。</t>
  </si>
  <si>
    <t>鲁纳乡安置区易地后扶公益岗位项目</t>
  </si>
  <si>
    <t>新营村、狮子村、陡咀村、座舍村</t>
  </si>
  <si>
    <t>新营村等5个安置区开发15个公益性岗位。</t>
  </si>
  <si>
    <t>激发群众内生动力，促进增收。受益366户1266人。增加搬迁户就业和收入。</t>
  </si>
  <si>
    <t>大井镇安置区易地后扶公益岗位项目</t>
  </si>
  <si>
    <t>在大井镇井田、黄梨、蚂蝗塘、刘家山、双车范围内10个安置区开发22个公益性岗位。</t>
  </si>
  <si>
    <t>通过公益岗位设置，大井镇辖区内所有安置点各吸纳脱贫户或三类监测对象为公益岗人员，服务安置区搬迁人口的管理和后续保障工作，确保22户收入达标，无零就业家庭，带动辖区内407户978人脱贫户留得住，有人住。</t>
  </si>
  <si>
    <t>稳岗就业</t>
  </si>
  <si>
    <t>杜兴昌</t>
  </si>
  <si>
    <t>雨碌乡易地搬迁后续扶持公共服务岗</t>
  </si>
  <si>
    <t>雨碌村、小米村、小石山村、阳山村</t>
  </si>
  <si>
    <t>在雨碌乡五个易地扶贫搬迁搬迁安置点新增易地搬迁后续扶持公共服务岗位50个（其中：雨碌集镇及雨碌村三墒地安置点20个、小米村胡家村安置点10个、小石山村安置点10个、阳山村台地头安置点10个）</t>
  </si>
  <si>
    <t>有效解决50人就业问题，稳定增加收入，年均增收9000余元，持续巩固脱贫攻坚成果，让搬迁群众生活条件得到保障。</t>
  </si>
  <si>
    <t>务工就业</t>
  </si>
  <si>
    <t>代龙怀</t>
  </si>
  <si>
    <t>会泽县2024年易地搬迁安置区红色物业乡村公益性岗位</t>
  </si>
  <si>
    <t>新城5个社区</t>
  </si>
  <si>
    <t>开发易地搬迁安置区公益性岗位200人，每人补助1300元/月，帮扶易地搬迁脱贫劳动力实现就近就地就业，负责安置区保洁、绿化、秩序维护、巡逻及红色物业服务等工作。</t>
  </si>
  <si>
    <t>开发乡村公益性岗位200人，帮扶易地搬迁脱贫劳动力实现就近就地就业，解决安置区搬迁群众增收200户，户均增收1.56万元；同时解决红色物业健康持续发展，解决社区红色物业人员工资待遇保障和无法收取物业费用正常运转，每年可弥补社区红色物业运转资金312万元。</t>
  </si>
  <si>
    <t>18788483576</t>
  </si>
  <si>
    <t>会泽县以礼街道安置区红色物业乡村公益性岗位建设项目</t>
  </si>
  <si>
    <t>开发易地搬迁安置区公益性岗位156人，每人补助1300元/月，帮扶易地搬迁脱贫劳动力实现就近就地就业，负责安置区保洁、绿化、秩序维护、巡逻及红色物业服务等工作。</t>
  </si>
  <si>
    <t>开发乡村公益性岗位156人，帮扶易地搬迁脱贫劳动力实现就近就地就业，解决安置区搬迁群众增收156户，户均增收1.56万元；同时解决红色物业健康持续发展，解决社区红色物业人员工资待遇保障和无法收取物业费用正常运转，每年可弥补社区红色物业运转资金244万元。</t>
  </si>
  <si>
    <t>三、乡村建设行动项目小计</t>
  </si>
  <si>
    <t>乐业镇罗布社区古落小组“千万工程”示范村建设项目</t>
  </si>
  <si>
    <t>罗布社区古落小组</t>
  </si>
  <si>
    <t>在罗布社区古落小组实施“千万工程”示范村建设项目，计划投资400万元。主要建设内容：1.村内入户道路硬化22320平方米（C25混凝土路面，均宽2米，厚0.15米），每平方米110元，投入资金245.52万元。2.小坝沟治理，三面光水沟长2000米（沟深1.6米，沟心均宽3米，沟帮厚0.2米，沟底厚0.1米），每米460元，投入资金92万元。3.砖砌体三堆规范治理点256立方米，每立方米550元，投入资金14.08万元。4.到户污水管网安装2160米，含主管道及到户收集管道等附属设施安装，投入资金43.2万元。</t>
  </si>
  <si>
    <t>通过项目实施，切实解决罗布社区古落小组生活环境，美化村庄，提高群众生活水平。1.项目建成后产权归乐业镇人民政府所有，移交项目村村集体管理使用。2.项目建成后农业生产基础设施进一步完善，推动形成乐业辣椒“一村一品”产业发展格局，促进辣椒产业提档升级，改善群众生产生活条件。3.带动项目区186户562人生活和人居环境明显改善。</t>
  </si>
  <si>
    <t>12.27增</t>
  </si>
  <si>
    <t>乐业镇罗布社区童家湾、大场院、老街等小组“千万工程”示范村建设项目</t>
  </si>
  <si>
    <t>罗布社区童家湾、大场院、老街小组</t>
  </si>
  <si>
    <t>在罗布社区实施“千万工程”示范村建设项目，计划投资300万元。主要建设内容：1.新建排水沟1800米，沟深0.4米，沟心宽0.3米，含配套球墨铸铁雨篦子等，每米680元，投入资金124.4万元；2.道路硬化1226平方米，C30砼硬化，厚0.2米，均宽4米，每平方米150元，投入资金18.39万元；3.排水沟盖板修复钢筋混凝土厚0.2米，共260立方米，每立方米600元，投入资金15.64万元；4.支砌砖砌体挡土墙400立方米，每立方米550元，投入资金22万元；5.安装给排水管线500米，每米150元，投入资金7.5万元；6.购买勾臂式垃圾箱30套，每套5000元，投入资金15万元；7.新建M7.5浆砌石挡墙，共760立方米，每立方米450元，投入资金34.2万元；8.村庄两污治理，含主管道及到户收集管道等附属设施安装2286米，每米275元，投入资金62.87万元。</t>
  </si>
  <si>
    <t>1.通过项目实施，切实加强罗布社区基础设施建设，改善生活环境，美化村庄，提高群众生活水平。2.项目建成后解决停车泊位供求冲突，占道停车、乱停乱放情况，推动形成集镇生态文明停车发展理念。3.项目建成后产权归乐业镇人民政府所有，移交项目村村集体管理使用。4.项目受益7个小组584户1857人，乡村治理和人居环境提升取得明显实效。</t>
  </si>
  <si>
    <t>12.30增</t>
  </si>
  <si>
    <t>上村乡小石坪“百千万”示范点建设项目</t>
  </si>
  <si>
    <t>上村村小石坪小组</t>
  </si>
  <si>
    <t>污水管网1600米，房屋立面改造提升2000平方米，道路硬化6700平方米，混凝土挡土墙500立方米，三堆治理1000平方米，公厕一座。人行桥1座。</t>
  </si>
  <si>
    <t>提升人居环境，改善生产生活条件，受益脱贫户130户530人。</t>
  </si>
  <si>
    <t>1.9日调整</t>
  </si>
  <si>
    <t>上村乡大松树村“千万工程”建设项目</t>
  </si>
  <si>
    <t>大松树大坪子</t>
  </si>
  <si>
    <t>1.道路修复及硬化4500平方米，（C25混凝土浇筑，厚0.2米）；2.两污治理，含主管道及到户收集管道等附属设施安装1186.2米，（路面开挖、污水管网铺设、路面恢复等配套设施设备）；新建垃圾池2个（空心砖支砌，内外粉刷，C25砼池底硬化0.1米)；玻璃钢三格化粪池20座（2立方米的15座，6立方米的5座）。</t>
  </si>
  <si>
    <t>改善乡村人居环境，乡村老百姓幸福感大大增强。绩效评价机构通过现场踏勘和问卷调查，乡村居民普遍认为人居环境得到明显改善，幸福感显著增强。目标完成。受益农户130户530人。脱贫户、低收入人群20户102人.</t>
  </si>
  <si>
    <t>无</t>
  </si>
  <si>
    <t>18725485666</t>
  </si>
  <si>
    <t>金钟街道三家塘村“千万工程”示范村建设项目</t>
  </si>
  <si>
    <t>三家塘村</t>
  </si>
  <si>
    <t>新建DN300排污管道1000米；DN200排污管道1000米；新建检查井89个；新建污水氧化池2个，污水处理池1个；新建PVC污水收集管5000米；村内道路硬化1200平方米；三堆整治6000平方米，围绕“三堆”变“三园”，宜花则花、宜果则果、宜菜则菜。</t>
  </si>
  <si>
    <t>解决三家塘村2、3、4、5居民小组531户1876人的农村人居环境综合基础设施严重滞后问题，其中低收入群众63户220人。</t>
  </si>
  <si>
    <t>金钟街道乌龙社区“千万工程”示范村建设项目</t>
  </si>
  <si>
    <t>新建农村DN400污水管网1800米；挡墙1300米，沟底改造850米；新建检查井54个，新建沉沙池11座，新建污水沉淀收集池1个，新建污水收集PVC管1000米；村内道路硬化4800平方米；新建水果装卸平台1个；三堆整治3000平方米，围绕“三堆”变“三园”，宜花则花、宜果则果、宜菜则菜。</t>
  </si>
  <si>
    <t>解决乌龙社区1-5居民小组741户2408人的农村人居环境综合基础设施严重滞后问题，其中低收入群众68户226人。</t>
  </si>
  <si>
    <t>鲁纳乡陡咀村上家村、下李家村“千万工程”示范村建设项目</t>
  </si>
  <si>
    <t>陡咀村上李家村、下李家村</t>
  </si>
  <si>
    <t>1、村容村貌提升，围绕“三堆整治”变“三园”用沙砖、小砖新建挡墙建设3000米，三堆整治2000平方米；2、硬化上、下李家村村内道路长2000米；3、新修排污沟420米。</t>
  </si>
  <si>
    <t>通过项目实施，切实解决陡咀村上你家村、下李家村小组生活环境，绿化美化村庄，提高群众生活水平.项目建成后可受益辖区内142户516人生活和提升人居环境，改善生活条件保护牛栏江.解决基础设施滞后问题，带动产业发展、打造宜居宜业村庄，助推乡村振兴。</t>
  </si>
  <si>
    <t>142户516人</t>
  </si>
  <si>
    <t>老厂乡老厂村“千万工程”示范村建设项目</t>
  </si>
  <si>
    <t>老厂村回龙村</t>
  </si>
  <si>
    <t>一.道路硬化7000平方米（村内道路硬化2公里，宽3.5米），预计投入资金98万元。二.“两污”处理：1.配备35L不锈钢垃圾箱（双桶）200只，每只450元；2.配套100立方米大三格化粪池4座，680元/立方米；3.安装DN200HDPE波纹管4000米，80元/米；安装DN75VPVC联塑管12000米，30元/米；4.2立方米小三格化粪池150个，1800元/个。预计投入资金131.2万元；
三、“三堆三围”整治10000平方米，“三堆”（草堆、柴堆、粪堆）变“三园”（小花园、小菜园、小果园）。预计投入资金70.8万元.</t>
  </si>
  <si>
    <t>通过项目的实施，项目区村容村貌得到有效整治、农村人居生态环境得到明显改善，有效改善生态环境。促进社会和谐稳定，增强农民生活幸福感。受益农户260户975人。</t>
  </si>
  <si>
    <t>13887465735</t>
  </si>
  <si>
    <t>待补镇糯租村“千万工程”示范村建设项目</t>
  </si>
  <si>
    <t>糯租村</t>
  </si>
  <si>
    <t>1.村庄道路硬化20000平方米。2.农村两污治理新建污水管网2000米，新建户小三格100立方米，</t>
  </si>
  <si>
    <t>项目建设实施，可以有效改善农村人居环境，促进农村两污得到有效治理，实现乡村产业振兴、人才振兴、文化振兴、生态振兴。受益农户650户2800多人。</t>
  </si>
  <si>
    <t>650户2800人</t>
  </si>
  <si>
    <t>大井镇仓房村大松棵小组“千万工程”示范村建设项目</t>
  </si>
  <si>
    <t>仓房
村大松棵小组</t>
  </si>
  <si>
    <t>1、村内道路硬化3000平方米；2、新建10立方米三格化粪池6个，及污水管网铺设，4、人居环境整治提升3000平方米；5、生命防护栏500米。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</si>
  <si>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108户321人。</t>
  </si>
  <si>
    <t>108户
321人</t>
  </si>
  <si>
    <t>新街乡花鱼村“千万工程”示范村建设项目</t>
  </si>
  <si>
    <t>花鱼村1、2组</t>
  </si>
  <si>
    <t>在新街乡花鱼村委会1、2组实施“千万工程”建设项目，计划投资100万元，主要建设内容：一、砖砌排水沟334米，宽0.3-0.6米，每米365元，投入资金12.2万元；安装110pvc管504米，每米99元，投入资金5万元。二、混凝土路面硬化1878平方米，每平方米198.08元，投入资金37.19万元；透水砖道路铺地335平方米，每平方米458元，投入资金15.34万元。三、两污整治:农村人畜粪便收集设施211平方米，每平方米1204元，投入资金25.4万元；建设大三格一个，46平方米，每平方米688元，投入资金3.2万元；小三格8个，共计24平方米，每平方米694元，投入资金1.67万元。</t>
  </si>
  <si>
    <t>解决了群众出行方便问题，改善了290户986人生产生活条件，提升了人居环境。</t>
  </si>
  <si>
    <t>290户986人</t>
  </si>
  <si>
    <t>宝云街道扯戛社区“千万工程”示范村建设项目</t>
  </si>
  <si>
    <t>扯戛社区大围墙、宁家村小组。</t>
  </si>
  <si>
    <t>1、村内主干道硬化：路基整平压实，村内主干道20厘米厚C25商品混凝土硬化路面6000平方米；盖板涵洞2座，钢筋预制水泥承插管涵洞5座，M7.5浆砌石挡墙100立方米；2、人居环境提升：新建村庄内排污管10000米（其中φ300钢带波纹管5000米、φ200PVC管1500米、φ160PVC管2000米、φ110PVC管1500米）；级配碎石包管1500立方米，原土就近回填包管700立方米；破拆混凝土路面2800平方米、20厘米厚C25商品混凝土路面恢复2800平方米；土方开挖2000立方米、土石方外运1800立方米；检查沉井180个（含井盖）、雨篦子200个；路面提升10000平方米。3、建50立方米大三格化粪池1个；4、人居环境整治提升3000平方米。</t>
  </si>
  <si>
    <t>通过项目实施，切实解决和改善扯戛社区大围墙、宁家村人居环境，美化村庄，提高群众生活水平。</t>
  </si>
  <si>
    <t>418户1201人</t>
  </si>
  <si>
    <t>娜姑镇干海子村“千万工程”示范村建设项目</t>
  </si>
  <si>
    <t>干海子村</t>
  </si>
  <si>
    <t>1.人行道、河道修复垫层混凝土，长260米、宽2.2米厚0.3米，C20混凝土浇筑115立方米，投入资金10万元；
2.三堆整治1000平方米，投入资金35万元；
3.村容村貌整治，宜居宜业和美建设，投入资金47万元。</t>
  </si>
  <si>
    <t>1.项目建成后产权归娜姑镇干海子村委会集体所有。2.项目建成后农业生产基础设施进一步完善，持续稳定发展农业生产，改善群众生产生活条件。3.项目建覆盖辖区内“三类监测对象”47户167人。</t>
  </si>
  <si>
    <t>新街乡新街村“千万工程”示范村建设项目</t>
  </si>
  <si>
    <t>新街村1、2组</t>
  </si>
  <si>
    <t>1.农村人居环境综合整治：村容村貌整治提升10000平方米，需资金139.92万元
2.新建排水沟500米，需资金6.7万元。
3.硬化村内道路长1824.46米，均宽3.5米，厚0.2米，共6385.61平方米，单价125元/平方米，需资金79.82万元；挡墙长325米，合计686立方米，单价460元/立方米，需资金31.56万元。
4.3立方米小三格化粪池20个，0.35万元每个，需资金7万元。
5.安装DN200HDPE波纹管2000米，100元/米，需资金20万元；安装DN75VPVC联塑管2500米，60元/米；需资金15万元。</t>
  </si>
  <si>
    <t>解决了群众出行方便问题，改善320户654人生活环境，提升人居环境。</t>
  </si>
  <si>
    <t>320户654人</t>
  </si>
  <si>
    <t>0874-5552001</t>
  </si>
  <si>
    <t>迤车镇磨黑村“千万工程”示范村建设项目</t>
  </si>
  <si>
    <t>磨黑村大坪子小组</t>
  </si>
  <si>
    <t>主要建设内容：1.小组主干道道路硬化7092平方米，采用C20混凝土浇筑，厚0.2米，120元/平方米，投资85.1万元；2.污水管网铺设，主管900米，70元/米，分管1600米，50元/米，投资14.3万元；3.新建30立方米大三格2个，5万元/个，大三格尾水生态净化池1个，4.2万元/个，2立方米小三格20个，2000元/个，投资18万元；4.新建毛石挡墙800立方米，380元/立方米，投资30.4万元；5.新建石板路150平方米，200元/平方米，更换修复人行石梯200米，400元/米，投资11万元；6.新建雨污分离雨水排水沟500米，采用素混凝土浇筑，300元/米，投资15万元；7.侧沟清理、石板路土方开挖、排水沟开挖4000立方米，15元/立方米，投资6万元；</t>
  </si>
  <si>
    <t>通过项目的实施，项目区村容村貌得到有效整治、农村人居生态环境得到明显改善，有效改善生态环境。促进社会和谐稳定，增强农民生活幸福感.受益农户87户269人。</t>
  </si>
  <si>
    <t>87户269人</t>
  </si>
  <si>
    <t>13529597887</t>
  </si>
  <si>
    <t>钟屏街道以则片区“千万工程”示范村建设项目</t>
  </si>
  <si>
    <t>围绕大型易地扶贫搬迁安置区后续扶持产业发展，依托以礼河旅游资源禀赋，实施以则千万工程建设项目：1、在以则社区硬化村内道路1200米，均宽4米，C25混凝土，厚0.2米；2、新建排水沟渠1000米、盖板1000米；3、村容村貌及人居环境提升：传统民居改造1000平方米、三堆清理3000立方米；四园建设1000平方米。</t>
  </si>
  <si>
    <t>通过项目的实施，创建钟屏街道“千万工程”示范村，实现搬迁安置区三整治三提升，改善人居环境，提升安置群众生产生活条件，打造宜居宜业安置区新状态，增强搬迁群众幸福指数。直接受益群众3653户，12697人，受益搬迁安置户11512户48753人。</t>
  </si>
  <si>
    <t>15165户61450人</t>
  </si>
  <si>
    <t>乔文云</t>
  </si>
  <si>
    <t>迤车镇箐口村“千万工程”示范村建设项目</t>
  </si>
  <si>
    <t>箐口村大村子小组</t>
  </si>
  <si>
    <t>1.硬化村内主干道5条1800米7500平方米，路面修平压实，20厘米厚C25商品混凝土+10厘米厚级配碎石垫层路；道路过水涵5道，道路C20商品混凝土挡土墙150立方米；2.清淤村内水沟2条750米；3.新建村内Φ400钢带波纹管污水管网500米、Φ300钢带波纹管污水管网500米、Φ200PVC管200米、Φ160PVC管150米、Φ110PVC管300米（含沉井40个、雨篦子40个）；盖板沟300米。</t>
  </si>
  <si>
    <t>通过项目的实施，项目区村容村貌得到有效整治、农村人居生态环境得到明显改善，有效改善生态环境，解决垃圾收集处理。促进社会和谐稳定，增强农民生活幸福感。受益农户639户2121人。</t>
  </si>
  <si>
    <t>639户2121人</t>
  </si>
  <si>
    <t>宝云街道仙龙社区“千万工程”建设项目</t>
  </si>
  <si>
    <t>仙龙社区</t>
  </si>
  <si>
    <t>一是安装雨污分流钢带波纹DN300管1253米（含基槽开挖、土方外运、回填，路面切割、破拆混凝土，恢复路面），综合单价元500元/米，预计62.65万元；安装检查井50个，单价4200元，预计资金21万元；安装雨箅子55个；入户管网PVC/日N160管1350米（含土方开挖、回填、接管、安装），单价60元/米，预计8.1万元，；二是路面恢复750平米，单价110元/平米，预计8.25万元。以上合计100万元。</t>
  </si>
  <si>
    <t>有效改善群众出行条件、污水治理，改善居住生活环境和村容村貌，提升乡村新形象。</t>
  </si>
  <si>
    <t>孙宁</t>
  </si>
  <si>
    <t>18812356315</t>
  </si>
  <si>
    <t>雨碌乡雨碌村大街、小街小组“千万工程”示范村建设项目</t>
  </si>
  <si>
    <t>雨碌村</t>
  </si>
  <si>
    <t>1.硬化道路4000平方米；2.新修步行道2000米，均宽1.8米；3.三堆整治2000米，4.建设挡土墙2000立方米；5.人居环境整治提升9000平方米。</t>
  </si>
  <si>
    <t>通过项目的实施，项目区村容村貌得到有效整治、农村人居生态环境得到明显改善，有效改善生态环境，解决垃圾收集处理。促进社会和谐稳定，增强农民生活幸福感。受益农户136户476人。</t>
  </si>
  <si>
    <t>93户476人</t>
  </si>
  <si>
    <t>田坝乡“千万工程”示范村建设项目</t>
  </si>
  <si>
    <t>卡竹村唐家村小组、海山村大村子小组</t>
  </si>
  <si>
    <t>路基修平压实，挡土墙300立方米、过水涵管涵洞5道；村内主干道15公分厚水泥砂水稳垫层，20公分厚C25商品混凝土村内主干道道路硬化1.7千米7650平方米；15公分厚C25商品混凝土道路硬化9000平方米。</t>
  </si>
  <si>
    <t>项目的建成能有效促进卡竹村唐家村、卡竹、白格等小组农村生活污水收集处理，大幅度提升当地人居环境；项目收益农户966户4712人，大力推动全村产业发展，有效巩固脱贫成果，助力乡村振兴。</t>
  </si>
  <si>
    <t>1321户5975人</t>
  </si>
  <si>
    <t>上村乡自扎村“千万工程”示范村建设项目</t>
  </si>
  <si>
    <t>自扎村河西、老村小组</t>
  </si>
  <si>
    <t>1.道路修复及硬化（村内道路）12016平方米，C25混凝土，厚0.2米，均宽3米。连接道路硬化3210平方米，厚0.2米，均宽3.5米。125元/平方米，预计投入资金192万元；2.C20混凝土挡墙建设800立方米，480元/立方米，新建排污沟渠2500米，粪污收集池处理池4个，预计投入资金60万元；3.人居环境提升4500平方米。预计投入资金30万元。</t>
  </si>
  <si>
    <t>有效提升居民人居环境，改善群众生产生活条件，提高生活质量。项目建成后河西整个自然村受益，其中脱贫户185户870人。</t>
  </si>
  <si>
    <t>雨碌乡陡红村上村小组“千万工程”示范村建设项目</t>
  </si>
  <si>
    <t>主要建设内容：1.铺设青石板步行道2.5千米，均宽1.5米，预计投入150万元；2.村内硬化道路1千米，均宽3米，预计投入39万元；3.铺设污水管网3千米，沉井20个，建设污水收集池30个，24立方米处理池2个，预计投入36万元；4.人居环境整治提升（三堆整治、3千米，建设挡土墙1500立方米）。预计投75万元；5.新建垃圾房2座，预计投入10万元。</t>
  </si>
  <si>
    <t>通过项目的实施，项目区村容村貌得到有效整治、农村人居生态环境得到明显改善，有效改善生态环境。促进社会和谐稳定，增强农民生活幸福感.受益农户84户293人。</t>
  </si>
  <si>
    <t>84户293人</t>
  </si>
  <si>
    <t>者海镇发基村“千万工程”示范村建设项目</t>
  </si>
  <si>
    <t>发基村6-7组</t>
  </si>
  <si>
    <t>1.硬化道路5642米19145平方米，C25砼浇筑厚0.2米；2.新建雨水排污沟3条长735米，均宽1.5米(铺设DN100混凝土管95米）；3.新建堆粪池700平方米；</t>
  </si>
  <si>
    <t>改善发基村6-7组327户920人生活环境，提升人民生活水平。</t>
  </si>
  <si>
    <t>矿山镇扯落村“千万工程”示范村建设项目</t>
  </si>
  <si>
    <t>扯落村</t>
  </si>
  <si>
    <t>1.道路硬化，包包上小组至岩脑包4米宽800米，陈家村小组至脑包上4米宽600米，草坪子小组4米宽1200米，小店子小组4米宽200米，半山小组4米宽200米，共计12000平方米（Ｃ25混凝土浇筑25分厚）；2、不锈钢护栏500米；3、新建小桥1座。</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</si>
  <si>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632户2148人.</t>
  </si>
  <si>
    <t>632户2148人</t>
  </si>
  <si>
    <t>火红乡冒沙井村“千万工程”示范村建设项目</t>
  </si>
  <si>
    <t>冒沙井村</t>
  </si>
  <si>
    <t>一、村内道路硬化4000平方米（C25砼基础厚度20厘米）投资48万元。二、污水治理，小三格化粪池及污水收集，投资44万元。三、砌筑挡墙500立方米，投资20万元。四、人居环境整治提升19000平方米，投资146万元。五、200立方米水池2个及配套管网，投资42万元。</t>
  </si>
  <si>
    <t>通过实施三堆整治、道路硬化、新建排污沟、化粪池、污水塘清淤扩容、开展美丽村庄建设工作，提升人居环境，改善群众生产生活条件，提高生活质量，促进乡村振兴。项目建成后整个朦胧底小组受益，带动辖区内农户607户1995人（其中三类监测对象20户73人）。</t>
  </si>
  <si>
    <t>马路乡脚泥村“千万工程”示范村建设项目</t>
  </si>
  <si>
    <t>脚泥村</t>
  </si>
  <si>
    <t>1.道路修复及硬化11735平方米（C25混凝土路面），硬化标准：20厘米厚C25混凝土路面；2.三堆整治3500平方米，围绕“三堆”变“三园”，宜花则花、宜果则果、宜菜则菜；预计投入资35.7万元；3.2立方米小蓄粪池300个，投入资金75万元；4.C20I混凝土挡墙建设500立方米，投入资金25万元。</t>
  </si>
  <si>
    <t>“通过建设马路乡脚泥村“精品示范村”建设项目工作，提升人居环境，改善生活条件，预计项目年收益率为2％，即60万元。带动辖区内农户545户1854人（其中脱贫户304户1126人，“三类监测对象”47户139人）户均增加1500元以上，村集体收入增加5万元。</t>
  </si>
  <si>
    <t>545户1854人</t>
  </si>
  <si>
    <t>老厂乡茶花箐村“千万工程”示范村建设项目</t>
  </si>
  <si>
    <t>茶花箐村二、三组</t>
  </si>
  <si>
    <t>1.道路硬化11000平方米（村内道路硬化2.5公里，宽3.5米；连接道路硬化1.5公里，宽1.5米），C25混凝土，厚0.2米，140元/平方米，预计投入资金154万元；2.“两污”处理：配套100立方米大三格化粪池5座，680元/立方米；安装DN200HDPE波纹管5000米，80元/米，安装DN75VPVC联塑管7500米，30元/米；2立方米小三格化粪池80个，1800元/个；检查井30个，950元/个，预计投入资金113.75万元；3.人居环境提升3000平方米，预计投入资金32.25万元。</t>
  </si>
  <si>
    <t>通过项目的实施，项目区村容村貌得到有效整治、农村人居生态环境得到明显改善，有效改善生态环境。促进社会和谐稳定，增强农民生活幸福感。受益农户156户432人。</t>
  </si>
  <si>
    <t>156户432人</t>
  </si>
  <si>
    <t>娜姑镇乐里村“千万工程”示范村建设项目</t>
  </si>
  <si>
    <t>乐里村5组</t>
  </si>
  <si>
    <t>1、0.8米高砂砖花台砌筑清水墙体青瓦装饰454米，投资约10.6万元；2、DN300双臂波纹管污水管道埋设1006米，投资约35.2万元；3、DN200双臂波纹管污水管道埋设470米，投资约13.1万元；4、200厚C25混凝土路面破除1207平方米，投资约2.7万元；5、沟槽土方开挖1810立方米，投资约0.95万元；6、护管砂回填380立方米，投资约4.0万元；7、沟槽土方回填965立方米，投资约2.0万元；8、路面恢复200厚C30混凝土1207平方米，投资约14.4万元；9、废渣外运465立方米，投资约1.1万元；10、砖砌污水检查井，直径1.0米，163座，投资约26万元；11、110PVC管360米，投资约2.8万元；12、200厚C30混凝土道路硬化105平方米，投资约1.2万元；13、150厚C25混凝土道路硬化158平方米，投资约0.63万元；14、新建钢筋混凝土40立方米化粪池1座，投资约10.3万元；总投资约125万元。</t>
  </si>
  <si>
    <t>通过项目的建设的实施，有利于辐射带动周边村庄经济快速发展，促进农村人居环境持久发展，改善群众工作、生活环境，提高生活质量，从而促进城乡一体化和农业现代化，促进农村经济社会的全面发展和进步；促进农业农村管理规范，村民生产生活井然有序；促进文化旅游共同发展。</t>
  </si>
  <si>
    <t>66户
552人</t>
  </si>
  <si>
    <t>乐业镇横山村“千万工程”示范村建设项目</t>
  </si>
  <si>
    <t>横山村团结小组</t>
  </si>
  <si>
    <t>在横山村团结小组实施“千万工程”示范村建设项目，计划投资100万元。主要建设内容：1.村内入户道路硬化1530平方米（0.2米厚C25混凝土路面），单价120元/平方米，投入资金18.36万元；2.排水沟360米，单价850元/米，投入资金30.6万元；3.村内排水沟460米，单价300元/米，投入资金13.8万元；4.浆砌石挡墙695立方米，单价380元/立方米，投入资金26.41万元；5.砖砌体140立方米，单价550元/立方米，投入资金7.7万元；6.台阶梯步41米，单价300元/米，投入资金1.23万元；7.安全防护栏38米，单价500元/米，投入资金1.9万元。</t>
  </si>
  <si>
    <t>通过项目实施，切实解决罗布社区童家湾小组生活环境，美化村庄，提高群众生活水平。1.项目建成后产权归乐业镇人民政府所有，移交项目村村集体管理使用。2.项目建成后农业生产基础设施进一步完善，持续稳定发展乐业辣椒产业，推动形成“一村一品”发展格局，促进辣椒产业提档升级，改善群众生产生活条件。3.项目建成后可受益辖区内167户520人生活和提升人居环境，改善生活条件，受益脱贫户及三类监测对象等低收入群体118户328人。</t>
  </si>
  <si>
    <t>大桥乡2024年环湖周边人居环境整治提升项目</t>
  </si>
  <si>
    <t>村内道路硬化1140平方米；机耕道建设1项，计划投资21.7万元；村内环境提升改善1项，计划投资45.6万元等。</t>
  </si>
  <si>
    <t>通过项目实施，有效提升杨梅山村袁家村小组人居环境质量，受益农户23户88人，其中脱贫户及监测对象11户44人。通过农旅融合发展，为全乡建设最美田园乡村作典型示范。</t>
  </si>
  <si>
    <t>23户</t>
  </si>
  <si>
    <t>纸厂乡江边村“千万工程”示范村建设项目</t>
  </si>
  <si>
    <t>1、硬化20厘米厚C30混凝土道路3500平方米；2、铺5-8厘米厚块石面层5000平方米；3、修建排水沟100立方米；4、建设砖块石挡墙500立方米，建设混凝土挡墙200立方米；5、安装道路生命安全护栏250米；6、人居环境整治提升5800平方米；7、安装污水管道2000米，三格化粪池100个。</t>
  </si>
  <si>
    <t>通过道路硬化、围墙建设、人居环境整治等，提升人居环境，改善生活条件，有利于促进实施乡村振兴战略“产业兴旺、生态宜居、乡风文明、治理有效、生活富裕”的总要求，对改善生态环境，实现农村美，促进乡风文明，提升村民素质，加强村容、村貌整治，实现农村社会和环境有效治理具有积极而现实意义，项目建成后产权归纸厂乡人民政府，受益483户1747人，其中脱贫户219户797人，“三类监测对象”28户133人。</t>
  </si>
  <si>
    <t>0874-5670166</t>
  </si>
  <si>
    <t>鲁纳乡雨沐村小河边大村、小村“千万工程”示范村建设项目</t>
  </si>
  <si>
    <t>雨沐村小河边大村小村</t>
  </si>
  <si>
    <t>1、村容村貌提升，围绕“三堆整治”变“三园”用沙砖、小砖新建挡墙建设5000米，三堆整治3000平方米；2、硬化大村小村村内道路长2000米；3、安装雨污分离管道15000米,新建大三格化粪池5个，小三格化粪池200个，沉井池100个；5、新建垃圾房5座。</t>
  </si>
  <si>
    <t>通过项目实施，切实解决雨沐村大村、小村小组生活环境，美化村庄，提高群众生活水平.项目建成后可受益辖区内373户1216人生活和提升人居环境，改善生活条件.解决基础设施严重滞后问题。</t>
  </si>
  <si>
    <t>373户1216人</t>
  </si>
  <si>
    <t>新街乡闸塘村“千万工程”示范村建设项目</t>
  </si>
  <si>
    <t>闸塘5、9组</t>
  </si>
  <si>
    <t>1.排水沟改造2079米，需资金67.78万元。
2.防护栏建设600米，需资金7.79万元。
3.网红打卡墙建设98米，需资金14.31万元。
4.卫生间改造35间，建设大三格化粪池2个，小三格化粪池5个，需资金72.05万元。
5.300螺旋钢带管2560米，110PVC管1100米，砌筑井83座（垫层C25砼、厚度200毫米，标准砖240*115*53，砂浆强度米7.5成品铸铁盖板(重型)，需资金104.77万元。
6.农村人居环境综合整治提升：村容村貌整治提升200平方米，“三堆”变“三园”提升改造3000平方米,需资金33.3万元。</t>
  </si>
  <si>
    <t>解决了群众出行方便问题，改善100户360人生活环境，提升人居环境。</t>
  </si>
  <si>
    <t>待补镇戛里村“千万工程”示范村建设项目</t>
  </si>
  <si>
    <t>戛里村箐头小组</t>
  </si>
  <si>
    <t>1、村容村貌提升：传统民居立面改造2500平方米。2、农村两污治理：新建污水管网2000米。新建户小三格180立方米，新建垃圾房1座40平方米。3、四园建设：村庄内道路硬化500平方米。</t>
  </si>
  <si>
    <t>项目建设实施，可以有效改善农村人居环境，促进农村两污得到有效治理，实现乡村产业振兴、人才振兴、文化振兴、生态振兴。受益农户82户315人。</t>
  </si>
  <si>
    <t>82户315人</t>
  </si>
  <si>
    <t>火红乡柴山村“千万工程”示范村建设项目</t>
  </si>
  <si>
    <t>柴山村</t>
  </si>
  <si>
    <t>一、村组道路硬化2.3千米（C25砼基础厚度20厘米）投资90万元、入户道路硬化1.5千米（C25砼基础15厘米厚）投资43万元。
二、安装污水管-DN600钢带波纹管4000米，投资80万元。
三、人居环境整治提升5000平方米，投资35万元。
四、三格化粪池100立方米4个，投资40万元。
五、污水检查井100个，投资12万元。</t>
  </si>
  <si>
    <t>通过项目的实施，项目区村容村貌得到有效整治、农村人居生态环境得到明显改善，有效改善生态环境。促进社会和谐稳定，增强农民生活幸福感，收益农户91户310人（其中三类监测对象6户27人）。</t>
  </si>
  <si>
    <t>大井镇大水村下村小组“千万工程”示范村建设项目</t>
  </si>
  <si>
    <t>大水
村下村小组</t>
  </si>
  <si>
    <t>1、路面硬化5300平方米；2、支砌挡墙400立方米；3、新建10立方米三格化粪池3个、3立方米三格化粪池5个；4、人居环境整治提升5000平方米；5、生命防护栏1500米；6、新建排水沟300米、沟盖板450平方米。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</si>
  <si>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221户654人。</t>
  </si>
  <si>
    <t>221户
654人</t>
  </si>
  <si>
    <t>以礼街道以礼社区“千万工程”示范村建设工程</t>
  </si>
  <si>
    <t>以礼社区三、四、五组</t>
  </si>
  <si>
    <t>新建农村雨污分流管网4200米，其中、φ600毫米雨污分流900米、φ400毫米排污管1100米、φ300毫米排污管850米、φ110毫米排污管1350米、新修沉沙井150座、新建300*400毫米雨水沟1950米，修复村内路面4700平方米，铺设村内人行踏步300平方米。</t>
  </si>
  <si>
    <t>项目建设观光农业120亩，辐射果园120亩及513户1742人农村生活污水有效收集处理，人居环境有效提升；推动贫困地区产业发展</t>
  </si>
  <si>
    <t>513户1742人</t>
  </si>
  <si>
    <t>金钟街道龙潭社区“千万工程”示范村建设项目</t>
  </si>
  <si>
    <t>新建村内硬化道路9000平方米；建设村内排水沟盖板80米，新建村庄DN400排污主管2200米；新建污水收集户管PVC3570米；新建污水沉淀池3个C30混凝土浇筑；人居环境整治提升8000平方米。</t>
  </si>
  <si>
    <t>解决龙潭社区5、6居民小组741户2408人的农村人居环境综合基础设施严重滞后问题，其中低收入群众154户476人。</t>
  </si>
  <si>
    <t>大井镇治补村“千万工程”示范村建设项目</t>
  </si>
  <si>
    <t>1、在村庄内铺贴鹅卵石500平方米；2、建设生命防护栏800米；3、支砌挡墙500立方米，4、维修加固小组水沟400米（厚0.4米、宽1.2米、深0.6米），排水沟400米（厚0.2米、宽0.2米、深0.2米），蓄水池1个50立方米；5、三堆变三园整治提升5000平方米，6、村内道路硬化5000平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</si>
  <si>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508户1833人。</t>
  </si>
  <si>
    <t>508户1833人</t>
  </si>
  <si>
    <t>大井镇仓房村铁匠房小组“千万工程”示范村建设项目</t>
  </si>
  <si>
    <t>仓房村铁匠房小组</t>
  </si>
  <si>
    <t>1、硬化道路1000平方米；2、人居环境整治提升3000平方米；3、安装生命防护栏1000米；4、支砌挡墙300立方米；5、新建两个10立方米三格式化粪池，及污水管网铺设。</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</si>
  <si>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1312户4063人。</t>
  </si>
  <si>
    <t>1312户4063人</t>
  </si>
  <si>
    <t>五星乡红石岩村“千万工程”示范村建设项目</t>
  </si>
  <si>
    <t>红石岩村</t>
  </si>
  <si>
    <t>1、道路硬化3000平方米，（C25混凝土，厚0.2米）计划投资36万元；2、建设步行道1500米（铺设石板或石头）计划投资60万元；3、围绕“三堆整治”变“三园”用沙砖、小砖新建围挡建设3000平方米计划投资30万元；4、人行危桥改造2座计划投资29万元。5、两污治理（新建大三格化粪池1个，小三格化粪池25个）计划投资40万元；6、水沟改造1000米及挡土墙1000立方米计划投资68万元.</t>
  </si>
  <si>
    <t>通过项目的实施，项目区村容村貌得到有效整治、农村人居生态环境得到明显改善，有效改善生态环境。促进社会和谐稳定，增强农民生活幸福感。受益农户140户420人。</t>
  </si>
  <si>
    <t>140户420人</t>
  </si>
  <si>
    <t>新街乡哈卡村“千万工程”示范村建设项目</t>
  </si>
  <si>
    <t>哈卡村7、8、9组</t>
  </si>
  <si>
    <t>1.新建排水沟1500米，共需资金22.5万元。
2.村内道路硬化：长674米，厚0.2米，均宽2米，共1348平方米，125元/平方米，需资金16.85万元。
3.农村人居环境综合整治提升：村容村貌整治提升4700平方米，需资金60.65万元。</t>
  </si>
  <si>
    <t>解决了群众出行方便问题，改善276户852人生活环境，提升人居环境。</t>
  </si>
  <si>
    <t>迤车镇小米村“千万工程”示范村建设项目</t>
  </si>
  <si>
    <t>小米村小河口小组</t>
  </si>
  <si>
    <t>1.道路硬化5000平方米；
2.“三堆”治理、村容村貌整治等；
3.两污治理101户。</t>
  </si>
  <si>
    <t>通过项目的实施，项目区村容村貌得到有效整治、农村人居生态环境得到明显改善，有效改善生态环境。促进社会和谐稳定，增强农民生活幸福感.受益农户101户392人。</t>
  </si>
  <si>
    <t>101户392人</t>
  </si>
  <si>
    <t>待补镇鹧鸡村“千万工程”示范村建设项目</t>
  </si>
  <si>
    <t>1、人居环境综合整治，新建垃圾池3座，3.6万元；道路硬化长800米，宽3.5米，2800平方米，每平方米C25砼硬化，每平方米130元，投入资金364000元；人行步道铺设1730平方米每平方米95元，合计164350元；10厘米厚C30透水砼浇筑，2000平方米，每平方米80元，合计160000元；垃圾房门17道，每道1200元，合计20400元；2、污水过滤池（6格沉淀池）挖填方300立方米，每立方米投入60元，合计18000元，C30混凝土浇筑120立方米，每立方米投入500元，合计6万元，砖砌体180立方米，每立方米投入500元，合计90000元，氧化池丙纶防水材料38平方米，每平米100元，合计3800元，排水沟4立方米，每立方米投入1000元，合计4000元，PE排水管安装100米，每米投入500元，合计5万元，φ700混凝土井盖、井圈6套，每套投入700元，合计4200元，合计230000元；3、240L垃圾桶101个，每个250元，合计25250元。</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</si>
  <si>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1307户4063人（其中脱贫户160户520人，三类监测对象13户33人）</t>
  </si>
  <si>
    <t>1307户4063人</t>
  </si>
  <si>
    <t>小米村大路村小组</t>
  </si>
  <si>
    <t>1.村内4米宽道路硬化2800米，C25混凝土，厚0.2米；
2.人居环境提升综合整治：“三堆”治理、村容村貌整治等。</t>
  </si>
  <si>
    <t>通过项目的实施，项目区村容村貌得到有效整治、农村人居生态环境得到明显改善，有效改善生态环境，解决村民出行难的问题。促进社会和谐稳定，增强农民生活幸福感。受益农户30户115人</t>
  </si>
  <si>
    <t>30户115人</t>
  </si>
  <si>
    <t>待补镇新发村“千万工程”示范村建设项目</t>
  </si>
  <si>
    <t>新发村尹家村六组</t>
  </si>
  <si>
    <t>1、村容村貌及人居环境提升：500平方米；2、四园建设：村庄内道路硬化500平方米，新建户小三格120立方米。</t>
  </si>
  <si>
    <t>通过开展美丽村庄建设项目工作，夯实基层党建，巩固振兴基础，构建更为稳固的组织框架和后备梯队，激发振兴活力，推动乡村产业振兴、人才振兴、文化振兴、生态振兴。保护农村的文化，挖掘、保护和继承农村的文化。提高农村经济的发展，实现农业农村经济可持续发展的必然趋势。改善农村人居环境，提升社会主义新农村建设水平。受益农户310户，其中脱贫户13户，“三类监测对象”5户。</t>
  </si>
  <si>
    <t>大海乡绿荫塘村“千万工程”示范村建设项目</t>
  </si>
  <si>
    <t>村庄主干道及支路铺设石板或石头3000米，投入资金125万元；道路硬化0.15千米，投入资金5万元；新建两污排放管道1600米，投入资金85万元；新修排水沟1000米，投入资金30万元；村容村貌整治，三堆规范治理，投入资金90万元。</t>
  </si>
  <si>
    <t>通过项目实施建设，以整治提升农村人居环境为标准，大力开展乡镇、村庄绿化美化三年行动，推动生态产业发展，通过深挖绿美乡村文化基因，保持原有乡土风味风貌，进一步有效推进绿美乡村建设工作，不断增强农民群众获得感、幸福感和安全感。</t>
  </si>
  <si>
    <t>71户189人</t>
  </si>
  <si>
    <t>杨保华</t>
  </si>
  <si>
    <t>驾车乡腰店村“千万工程”建设项目</t>
  </si>
  <si>
    <t>腰店村龙潭小组</t>
  </si>
  <si>
    <t>1、村内主干道硬化：硬化村内主干道1100米3300平方米，村内主干道20厘米厚C25商品混凝土硬化路面3300平方米；新建路面长400米，宽3米，合计1200平方米；投资58.5万元；2、人居环境整治提升：新建户“小三格”26个，村“大三格”一个投资16万元；新建村庄内排污管1654米（其中φ300钢带波纹管1654米）投资25.5万元；总计投资100万元。</t>
  </si>
  <si>
    <t>提升人居环境，改善群众生产生活条件，大力推进农村生活污水及垃圾处理受益农户59户197人。</t>
  </si>
  <si>
    <t>59户197人</t>
  </si>
  <si>
    <t>大桥乡杨梅山村委会袁家村小组“千万工程”示范村建设项目</t>
  </si>
  <si>
    <t>1.村内道路和入户道路路硬化11000米（C25混凝土路面）；2.防护栏安装810米；3.三堆整治2100米；4.人居环境提升整治：3900平方米；5.不锈钢大垃圾桶16只；</t>
  </si>
  <si>
    <t>通过项目实施建设，以整治提升农村人居环境为标准，大力开展乡镇、村庄绿化美化三年行动，推动生态产业发展，通过深挖绿美乡村文化基因，保持原有乡土风味风貌，进一步有效推进绿美乡村建设工作，不断增强农民群众获得感、幸福感和安全感。受益农户62户228人。</t>
  </si>
  <si>
    <t>大海乡布多村“千万工程示范村”建设项目</t>
  </si>
  <si>
    <t>布多村1-4组</t>
  </si>
  <si>
    <t>村容村貌提升投入资金20万元，安装DN200毫米PE管道2300米，投入资金46万元，安装DN100毫米PE管道2800米及配套的污水处理设施，投入资金34万元。</t>
  </si>
  <si>
    <t>通过项目实施建设，以整治提升农村人居环境为标准，推动生态产业发展，通过深挖绿美乡村文化基因，保持原有乡土风味风貌，进一步有效推进绿美乡村建设工作，不断增强农民群众获得感、幸福感和安全感。</t>
  </si>
  <si>
    <t>300户700人</t>
  </si>
  <si>
    <t>古城街道中河社区“千万工程”示范村建设项目</t>
  </si>
  <si>
    <t>1.农村道路建设。硬化村内道路3000平方米（C25混凝土路面），预计单价115元/平方米，支砌挡墙2000立方米，预计单价450元/立方米，需资金124.5万元；2.村容村貌提升。硬化村内道路8000平方米，预计单价100元/平方米，建设步行道1500平方米，预计单价120元/平方米，清理规范“三堆”40个，人居环境整治提升1500平方米，需资金175.5万元。</t>
  </si>
  <si>
    <t>项目建设切实解决中河社区中河自然村户743人（其中脱贫户27户，“三类监测对象”32户）的出行难问题，进一步提升村容村貌，示范带动周边村落建设美丽宜居村庄。</t>
  </si>
  <si>
    <t>新街乡老村村6组、7组“千万工程”建设项目</t>
  </si>
  <si>
    <t>老村村6组/7组</t>
  </si>
  <si>
    <t>1.公路至杨关珍家、公路至小箐沟杨兴猴家门前C25村内道路硬化4100米，厚0.2米，均宽3米，12300平方米，120元/平方米，需资金147.6万元；2.建设生活污水排水沟160000米，高0.2米，宽0.4米，260元/米，需资金41.6万元；3.人居环境整治：脏乱差整治3000平方米，需资金50万元。</t>
  </si>
  <si>
    <t>解决了群众出行方便问题，改善102户406人生活环境，提升人居环境。</t>
  </si>
  <si>
    <t>102户406人</t>
  </si>
  <si>
    <t>新街乡发落村吴家台子村“千万工程”建设项目</t>
  </si>
  <si>
    <t>发落村</t>
  </si>
  <si>
    <t>1.C25村内道路硬化戚发宪家门口到朱海贵家门口、小沟边到朱兴仓家门口、毛国成家门口到李会英家门口（小广场）、李才米家门口到李才恩家门口、李才进家门口到张子荣家门口、李兴虎家门口到主公路共4258平方米，120元/平方米，需资金51.1万元；2.支砌五面石挡墙230.4立方米（长96米，高3米，厚下底1.5米），600元/立方米，需资金13.82万元；3.堆粪池20个（空心砖支砌，均长10米，均宽6米，高1.5米），3000元/个，需资金6万元；4.修缮排水沟1条（长900米、宽0.2米、均高0.7米），108元/米，需资金9.72万元；5.人居环境整治：脏乱差整治3000平方米，需资金50万元。</t>
  </si>
  <si>
    <t>通过建设道路硬化解决了群众出行方便问题，全面提升了村内人居环境，提高了群众的满意度和幸福感，总受益人141户445人。</t>
  </si>
  <si>
    <t>141户445人</t>
  </si>
  <si>
    <t>新街乡发落村呵沟自然村“千万工程”建设项目</t>
  </si>
  <si>
    <t>1.C25水泥道路硬化黄顺才家房子至黄正先家门前，大沟路口至黄顺才家菜园共计2300平方米；120元/平方米，需资金27.6万元；2.新建桥梁一座（长8米，宽4.5米），需资金10万元；3.挡墙支砌36.3立方米（长22米，高1.5米，均厚1.1米）400元/立方米，需资金1.45万元；4.人居环境整治：脏乱差整治3000平方米，需资金50万元。</t>
  </si>
  <si>
    <t>解决了群众出行方便问题，改善35户114人生活环境，提升人居环境。</t>
  </si>
  <si>
    <t>35户114人</t>
  </si>
  <si>
    <t>新街乡袁家村1组、2组“千万工程”建设项目</t>
  </si>
  <si>
    <t>袁家村1组/2组</t>
  </si>
  <si>
    <t>1.C25村内道路硬化小块路岔路口至张家村老瓦厂1200米、滴水岩至水淹塘800米，共计2000米，宽3米，厚0.2米，6000平方米，120元/平方米，需资金72万元；2.人居环境整治：脏乱差整治3000平方米，需资金50万元。</t>
  </si>
  <si>
    <t>解决了群众出行方便问题，改善129户487人生活环境，提升人居环境。</t>
  </si>
  <si>
    <t>129户487人</t>
  </si>
  <si>
    <t>新街乡以濯村6组“千万工程”建设项目</t>
  </si>
  <si>
    <t>以濯村6组</t>
  </si>
  <si>
    <t>1.田家村田柱云家至宋廷康家建C25村内道路硬化长1500米、宽3米，高0.2米，120元/平方米，需资金54万元；
2人居环境整治：脏乱差整治3000平方米，需资金50万元。</t>
  </si>
  <si>
    <t>改善45户156人生活环境，提升人居环境。</t>
  </si>
  <si>
    <t>45户156人</t>
  </si>
  <si>
    <t>新街乡联合村13组、14组"千万工程”建设项目</t>
  </si>
  <si>
    <t>联合村13、14组</t>
  </si>
  <si>
    <t>1.张德门口到点李开荣门口C25村内道路硬化3000米，均宽3米，合计9000平方米，120元/平方米，投资108万元；
2.人居环境整治：脏乱差整治3000平方米，需资金50万元。</t>
  </si>
  <si>
    <t>解决了群众出行方便问题，改善236户779人生活环境，提升人居环境。</t>
  </si>
  <si>
    <t>236户779人</t>
  </si>
  <si>
    <t>新街村“千万工程"建设项目</t>
  </si>
  <si>
    <t>新街村1-8组</t>
  </si>
  <si>
    <t>1.村内道路硬化：桂进达-小河湾长292米，宽3米，厚0.2米，面积876平方米，单价120元/平方米，资金10.95万元；挡墙长192米，宽0.7米，高2米，408.8立方米，单价350元/立方米，资金14.31万元；陈启柏家-桂进周家-河边长501米，宽3.5米，厚0.2米，面积1753.5平方米，合计21.04万元；陈世多家-撒玉岗家长221米，宽2.5米，厚0.2米，面积552.5平方米，合计6.63万元；李马全-公路长70米，宽3米，厚0.2米，面积210平方米，合计2.52万元；陈啟梳家-丁籽肖家长230.3米，宽2.5米，厚0.2米，面积575.75平方米，合计6.91万元；朱培生家-大沟边长118.17米。宽3米，厚0.2米，面积354平方米，合计4.25万元。涵管4米，直径800，单价400元，合计0.16万元；朱仁昌-朱培刚长260米，宽2.5米，厚0.2米面积650平方米，合计7.8万元；白坟弯弯-大河边，长367.6米，宽3米，厚0.2米，面积1102.8平方米，合计13.23万元；党员活动室-陈忠家长460米，宽3米，高0.2米，面积1380平方米，合计16.56万元；丁文书家-虎宽真家长330.3米，宽2.5米，高0.2米，面积825平方米，合计9.9万元；丁恒住-李学兵-马翠香长200米，宽2.5米，高0.2米，面积500平方米，合计6万元；李顺荣-朱发进长90米，宽2.5米，高0.2米，面积225平方米，合计2.7万元；虎良怀-公路，长195米，宽2.5米，高0.2米，面积237.5平方米，合计2.85万元；虎宽俊-公路长130米，宽2.5米，高2.5米，面积325平方米，合计3.9万元；桂希坤-公路长90米，宽3米，高0.2米，面积270平方米，合计3.24万元；中学-幼儿园，长80米，宽3米，高0.2米，面积240平方米，合计2.88万元。
2.人居环境整治：脏乱差整治3000平方米，需资金50万元。</t>
  </si>
  <si>
    <t>解决了群众出行方便问题，改善887户户2708人生活环境，提升人居环境。</t>
  </si>
  <si>
    <t>887户户2708人</t>
  </si>
  <si>
    <t>新街乡龙潭村“千万工程”建设项目</t>
  </si>
  <si>
    <t>龙潭村1-14村民小组</t>
  </si>
  <si>
    <t>1.村内道路硬化163条，合计长6880米，均宽3米，厚0.2米，20640平方米，单价120元/平方米，需投资247.68万元；2.人居环境整治：脏乱差整治3000平方米，需资金50万元。</t>
  </si>
  <si>
    <t>解决了群众出行方便问题，改善1201户3987人生活环境，提升人居环境。</t>
  </si>
  <si>
    <t>1201户3987人</t>
  </si>
  <si>
    <t>大井镇黄梨村大包包小组“千万工程”示范村建设项目</t>
  </si>
  <si>
    <t>黄梨
村大包包小组</t>
  </si>
  <si>
    <t>1、村内道路硬化一条，从新大桥至小包包沟长1800米，均宽3.5米，厚0.2米C30混凝土，面积6300平方米；2、人居环境提升，脏、乱、差环境整治3000平方米；3、生命防护栏500米。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</si>
  <si>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105户311人。</t>
  </si>
  <si>
    <t>105户
311人</t>
  </si>
  <si>
    <t>雨碌乡白彝村叶家村小组“千万工程”示范村建设项目</t>
  </si>
  <si>
    <t>主要建设内容：1.硬化道路3千米（起点云雨路至终点大沙地，含钢筋混凝土涵管直径60公分，长30米），均宽4米，采用C30混凝土浇灌20厘米厚。预计投入156万元；2.人居环境“脏、乱、差”整治提升2000平方米，建设挡土墙1500立方米。预计投89万元。</t>
  </si>
  <si>
    <t>通过项目的实施，项目区村容村貌得到有效整治、农村人居生态环境得到明显改善，有效改善生态环境。促进社会和谐稳定，增强农民生活幸福感.受益农户86户310人。</t>
  </si>
  <si>
    <t>86户310人</t>
  </si>
  <si>
    <t>者海镇新华社区三组“千万工程”建设项目</t>
  </si>
  <si>
    <t>1.硬化道路4000米，16000平方米，C25砼浇筑厚0.2米，计划投资192万元。（1）赵坤户至乔升户，长1200米；（2）付廷贵户至黄云松户，长800米；（3）黄云松户至彭庆历户，700米；（4）朱培坤户至彭庆连户，长200米；（5）供电所路口至老敬老院，长400米；（6）彭庆聪户至彭庆德户，长200米；（7）彭庆尊户至彭庆忠户，长250米;（8）彭庆东户至彭泽勇户，长250米。2.新建雨水沟2条长1800米，计划投资45万元。（1）彭庆福户至彭元早户，长1000米,均宽0.5米；（2）付廷龙户至范文春户，长800米，均宽0.5米。3.新建排污沟400米(花渔沟-林工站)，均宽1.2米,计划投资28万元；4.人居环境脏乱差整治提升3200平方米，计划投资35万元。</t>
  </si>
  <si>
    <t>项目建成后，确实改善了新华社区三组群众生产生活及出行条件，提升人居环境水平，村容村貌的到有效提升。</t>
  </si>
  <si>
    <t>改善新华社区三组基础设施，提升人居环境水平，激发群众内生动力，受益农户185户850人。</t>
  </si>
  <si>
    <t>者海镇拖茨村1-3组“千万工程”建设项目</t>
  </si>
  <si>
    <t>拖茨村</t>
  </si>
  <si>
    <t>1.硬化道路4000米16000平方米，C25砼浇筑厚0.2米，计划投资192万元。其中（1）中村一组王祥林房子门口到郑坤房子门口硬化道路500米；（2）中村一组郑超房子背后到郑兴泽房子背后硬化道路1000米；（3）老村子二组王发山房子背后到梁子上硬化道路500米；（4）大坝六组张吉杨房子背后到张吉苍房子背后硬化道路1000米；（5）大坝六组毕满荣房子门口到毕玉聪房子门口硬化道路500米；（6）滴水岩八组王祥铝房子门口到阮应乔房子门口硬化道路500米，测水沟200米（7）大海子九组余凤昌房子门口到余友昌房子门口硬化道路1000米。2.新建雨水沟5条长1600米，均宽0.5米；计划投资40万元。其中（1）中村一组郑超房子背后到郑兴泽房子背后雨水沟400米；（2）大坝六组张吉杨房子背后到张吉苍房子背后雨水400米；（3）大坝六组毕满荣房子门口到毕玉聪房子门口雨水沟200米；（4）滴水岩八组王祥铝房子门口到阮应乔房子门口雨水沟200米；（5）大海子九组余凤昌房子门口到余友昌房子门口雨水沟400米。3、人居环境脏乱差整治提升3500平方米，计划投资68万元。</t>
  </si>
  <si>
    <t>项目建成后，确实改善了拖茨村1-3组群众生产生活及出行条件，提升人居环境水平，村容村貌的到有效提升。</t>
  </si>
  <si>
    <t>改善拖茨村1-4组307户820人生活环境，提升人民生活水平。</t>
  </si>
  <si>
    <t>马路乡大坪村“千万工程”示范村建设项目</t>
  </si>
  <si>
    <t>1、抽水蹦房到李文树门口产业道路砂石化3500平方米，单价42元/平方米，长1166.7米，宽3米，计划投资14.7万元。2、人居环境整治提升，整治脏乱差5200平方米，计划投资74.9万元。</t>
  </si>
  <si>
    <t>“通过马路乡大坪村委会农村公益事业财政奖补建设项目，提升人居环境，改善生活条件，预计项目年收益率为2％，即10万元。带动辖区内农户287户1223人（其中脱贫户184户807人，“三类监测对象”28户139人）户均增加1500元以上，村集体收入增加5万元。</t>
  </si>
  <si>
    <t>287户1223人</t>
  </si>
  <si>
    <t>马路乡八道拐村“千万工程”示范村建设项目</t>
  </si>
  <si>
    <t>1、祖正聪门口至大田脑包产业道路砂石化1500平方米，长500米，宽3米，单价50元/平方米，计划投资7.5万元。2、人居环境整治提升，整治脏乱差5396平方米，计划投资81.78万元。</t>
  </si>
  <si>
    <t>“通过马路乡八道拐村委会农村公益事业财政奖补建设项目，提升人居环境，改善生活条件，预计项目年收益率为2％，即10万元。带动辖区内农户165户629人（其中脱贫户136户568人，“三类监测对象”23户101人）户均增加1500元以上，村集体收入增加5万元。</t>
  </si>
  <si>
    <t>165户629人</t>
  </si>
  <si>
    <t>马路乡脚泥村“脚泥小组“千万工程”示范村建设项目</t>
  </si>
  <si>
    <t>1.赵明万门口至黄脑包硬化村内道路1308.2平方米（C25混凝土路面），长436.1米，宽3米，共计计划投资26.94万元。2.邓加奇门口至双保桥建砖砌排水沟281米；沟盖板100块。计划投资6.5万元。3.人居环境整治提升，整治脏乱差1106.5平方米，计划投资7.6万元</t>
  </si>
  <si>
    <t>“通过马路乡脚泥村脚泥小组“美丽村庄”建设项目，提升人居环境，改善生活条件，预计项目年收益率为2％，即10万元。带动辖区内农户95户362人人（其中脱贫户86户279人，“三类监测对象”15户43人）户均增加1500元以上，村集体收入增加5万元。</t>
  </si>
  <si>
    <t>95户362人</t>
  </si>
  <si>
    <t>驾车乡钢厂村2组“千万工程”建设项目</t>
  </si>
  <si>
    <t>钢厂村2组</t>
  </si>
  <si>
    <t>一、新建排污沟：排污沟560米，底宽50里面，高50里面，单价460元/米，（其中：1、张明海至孔祥兴160米，2、沐向龙至沐建龙房后150米，3、唐金书至孔祥金门口220米，4、沐选龙至孔祥高门口30米。）合计资金25.67万元。二、道路硬化：1025平方米，使用C30混凝土，厚25厘米，单价150元/平方米，（其中：1、张明海门口长120米宽3米，2、孔祥金门口至垃圾房长70米，宽3.5米，3、沐祥龙至高天华长120米，宽3.5米。）合计资金15.375万元。三、挡墙1、唐建顺门口60立方米使用砖砌混凝土支砌，单价560元/立方米（其中长47.6米，高1.2米）合计资金3.36万元。四、人居环境提升1、盛家老哇塘支砌混凝土挡墙500立方米挡土墙，回填土方2000立方米，硬化C30路面1600平方米，其他附属设施等。合计资金55.595万元。</t>
  </si>
  <si>
    <t>提升人居环境，改善群众生产生活条件，大力推进农村生活污水及垃圾处理受益132户357人。</t>
  </si>
  <si>
    <t>132户357人</t>
  </si>
  <si>
    <t>大桥乡杨梅山村“千万工程”建设项目</t>
  </si>
  <si>
    <t>杨梅山村迎鹤新村</t>
  </si>
  <si>
    <t>1.在杨梅山村迎鹤新村旁黑马线赵明凤家旁至观鹤堤坝以北污水沟渠两岸新建挡土墙770立方米，采用M10浆砌石支砌，计划投资29万元；2.迎鹤新村旁污水沟渠内新建村组产业配套取水坝10座，坝长3.5米，高0.5米，基础埋深0.2米，整体为C25混凝土，计划投资25万元；3.迎鹤新村旁U型排污沟渠毛石铺装790米，断面厚度40厘米，长度5米，单价350元/立方米，500米计划投资55万元；4.迎鹤新村村内砂砖砌体挡土墙（宽24厘米，高50厘米），200元/米，1000米计划投资20万元；土方回填35元/立方米，计划投资10万元。5.村内道路硬化4900平方米，面层采用C25混凝土、厚度为20厘米，计划投资58万元；6.防滑纹切割200平方米，计划投资1.15万元，Φ60涵管70米等，计划投资1.85万元。</t>
  </si>
  <si>
    <t>通过项目实施，有效提升杨梅山村迎鹤新村人居环境质量，项目区基础设施和产业发展条件得到改善，加大村庄绿化、美化建设整治力度，扎实治理脏、乱、差现象，提高项目区人居环境条件，村民生活水平和质量将进一步提高，产业能得到进一步发展，将项目区建设成为“环境优美、生活甜美、社会和美”的村组。受益农户78户239人，其中脱贫户及监测对象11户44人。</t>
  </si>
  <si>
    <t>待补镇汤德村“千万工程”示范村建设项目</t>
  </si>
  <si>
    <t>汤德村康家沟小组</t>
  </si>
  <si>
    <t>1、村内道路硬化，曹云仓家至康贵书家长3819.8米，宽3.5米，13369.3平方米，C25砼硬化，每平方米150元，投入资金2005395元；康贵权家至康刀发污水水沟修砌1210米，均宽0.6米，高1.5米，1089平方米，每米330元，投入资金359370元；2、村内人居环境脏乱差整治，4600平方米每平方米30元，1380000元。合计资金2502765元</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</si>
  <si>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t>
  </si>
  <si>
    <t>39户139人</t>
  </si>
  <si>
    <t>火红乡桥边村“千万工程”建设项目</t>
  </si>
  <si>
    <t>1、建设火红乡黄家松棵至杨家湾泥湿路面道路硬化，长4000米、宽2米，总计面积8000平米，申请资金160万元；2、人居环境提升：脏、乱、差环境整治20000平米，申请资金56万元；新建排污水沟从中学到街口桥头、杨家湾到街口桥头2000米，每米400元；申请资金80万元；3、安装生命安全防护栏从中学到街口桥头、杨家湾到街口桥头1923米，每米260元，申请资金50万元。</t>
  </si>
  <si>
    <t>健全火红乡产业发展基础设施，为一二三产融合做好条件保障，通过人居环境提升，激发群众内生发展动力，提升群众幸福感，带动增收致富。</t>
  </si>
  <si>
    <t>乌龙社区三组“千万工程”建设项目</t>
  </si>
  <si>
    <t>1.新建村内排污DN200波纹管道1050米，单价150元/米，合币15.75万元；DN300波纹管道600米，单价160米/米，合币9.6万元；DN400波纹管道786.5米，单价180元/米，合币14.15万元；DN400螺旋钢管520米，单价260元/米，合币13.52万元；PVC110管道1200米，单价32元/米，合币3.84万元。2.新建宋文荣户至陈继明户道路切除与修复3540平方米，合币58.8万元。4.新建检修井40个，单价1200元/个，合币4.8万元。5.道路硬化2100平方米，单价230元/平方米，合币48.3万元。6.新建临河人行道460米，单价2160元/米，合币99.36万元。7.新建护栏460米，单价140元/米，合币6.44万元。8.人居环境提升：脏、乱、差环境整治3000平方米，计划投资10.44万元。</t>
  </si>
  <si>
    <t>解决乌龙社区三组192户609人的农村人居环境综合基础设施严重滞后问题，其中低收入群众19户57人。</t>
  </si>
  <si>
    <t>2024年迤车镇石桥村“千万工程”文化传承示范村建设项目</t>
  </si>
  <si>
    <t>石桥村江底村民小组</t>
  </si>
  <si>
    <t>2024年迤车镇石桥村“千万工程”示范村建设项目，计划投资189.94万元。主要建设内容：
一.美丽村庄建设，江底铁索桥周边脏乱差，治理共1000²、200元/平方米、投资20万元，铁索桥周围无垃圾转运箱，新建小型垃圾收集箱立式铁皮箱：15个，700元/个，共计：1万元；两污治理管道、沟渠建铺设，长500米，120元/米，共计6万元；总投资27万元；
二.新建人行步道：铁索桥至小河口长510米、宽1.5米采用工字钢架（180*100毫米,6.5毫米厚）、防腐木、安全防护栏一体（含混凝土支墩，1100元/米，投资56.1万元，新建（起点、终点）：①江底加油站到江底街上杨学永家门口240米，②213线王天贵家旁至江底街张登国家旁边280米），使用C20混凝土1.5米宽人行阶梯步道（含人工夯实、浇筑双面护坡护栏）共520米、400元/米，预计20.8万元、总投资76.9万元；
三.江底吴德文家门口叉路口至江底街上王正清家后面道路硬化主路长550米，宽4.5米，0.2米厚用C25混混凝土浇筑，2475平方米，120元每平方米，投资29.7万元；危险路段防护措施：长500米，用波型防护栏，每米投资230元，共计投资11.5万元；③块石混凝土挡墙铁索桥到小河口，长450米、底宽1.2米，口宽0.6米平均高3米，共计1215立方米，360元/立方米，投资43.74万元,共计84.94万元。</t>
  </si>
  <si>
    <t>通过项目实施，有效提升石桥村江底小组人居环境质量，项目区基础设施和观光旅游产业发展条件得到大力改善，村庄绿化、美化、净化、亮化建设得到大力推进，村民生活水平和质量将得到大力提高，促进旅游产业进一步发展，将项目区建设成为“环境优美、生活甜美、社会和美”的村组。受益农户88户241人。</t>
  </si>
  <si>
    <t>420户1216人</t>
  </si>
  <si>
    <t>2024年迤车镇五谷村“千万工程”示范村建设项目</t>
  </si>
  <si>
    <t>五谷村西瓜地小组、茅草房小组</t>
  </si>
  <si>
    <t>在迤车镇五谷村西瓜地小组、茅草房小组实施“千万工程”示范村建设项目，计划投资341.3万元。主要建设内容：1.小组主干道道路硬化1000平方米，采用C20混凝土浇筑，宽4米、厚0.2米，投资50万元；
2.两污治理挡墙新建毛石挡墙2800立方米，底宽1.2米，口宽0.6米，平均高3米。380元/立方米，投资107.3万元；3.排污管道1000米、投资10万元；
4.人居环境整治1800万平方米300户、5000元/户合计投资150万万元；
5.新建入户道路1000米、西瓜地到五谷学习门口用C20混凝土硬化2米宽，合计投资24万元。</t>
  </si>
  <si>
    <t>通过项目的实施，项目区村容村貌得到有效整治、农村人居生态环境得到明显改善，有效改善生态环境。促进社会和谐稳定，增强农民生活幸福感.受益农户300户881人。</t>
  </si>
  <si>
    <t>300户881人</t>
  </si>
  <si>
    <t>2024年迤车镇张家村“千万工程”示范村建设项目</t>
  </si>
  <si>
    <t>张家村龙潭小组</t>
  </si>
  <si>
    <t>在迤车镇张家村龙潭小组实施“千万工程”示范村建设项目，计划投资192.4万元。主要建设内容：1.小组主干道道路硬化7000平方米，采用C20混凝土浇筑，厚0.2米，120元/平方米，投资84万元；2.道路硬化，计加贵至胡兴2米宽1000米长，计加文至肖黄富长1000米宽1.5米宽，合计2500平方米，采用C20混凝土浇筑，厚0.2米，120元/平方米，投资30万元；3.改造取池大龙潭项目毛石挡墙50立方米380元/立方米，混凝土浇筑，20平方米，厚0.2米，120元/平方米，栏杆600米，30元/米，投资10万元；4.新建古树道路200米，采用混凝土+鹅卵石路面，厚0.2米，300元/平方米，投资6万元；栏杆200米，200元/米，投资4万元；石梯步40级，单价250元，投资1万元；合计投资11万元。5.新建凉风洞道路400米，采用混凝土+鹅卵石路面，厚0.2米，300元/平方米，投资12万元；6.新建毛石挡墙800立方米，380元/立方米，投资30.4万元。</t>
  </si>
  <si>
    <t>通过项目实施，有效提升张家村龙潭小组人居环境质量，项目区基础设施和观光旅游产业发展条件得到大力改善，大力推进，村民生活水平和质量将得到大力提高，将项目区建设成为“环境优美、生活甜美、社会和美”的村组。受益农户117户356人。</t>
  </si>
  <si>
    <t>117户356人</t>
  </si>
  <si>
    <t>迤车镇索桥社区“千万工程”建设项目</t>
  </si>
  <si>
    <t>索桥社区</t>
  </si>
  <si>
    <t>一、树围石1122米材料品种、规格:青石树池围牙2.砂浆要求:M5.0水泥砂浆砌筑并勾缝，缝宽5毫米;
二、C30彩色透水混凝土人行道1561米（1.混凝土强度等级:C30彩色混凝土2.厚度:20厘米）;
三、标识标线，1、单向箭头标线。2、双向箭头标线。3、三向箭头标线。4、人行横道标识材料品种:反光热熔涂料2毫米厚，线型:含车行道线、车道分隔线等,详见设计图，其他:符合交通管理部门验收标准及技术要求;
四、桥防腐木桥55.8米。1、C30混凝土桥墩材料标准：混凝土强度等级:C30，现浇构件钢筋，钢筋种类:HRB4002.钢筋规格:10毫米以内，现浇构件钢筋钢筋种类:HRB400，钢筋规格:10毫米以外2、工字钢桥梁材料标准：（1.材料品种、规格:工字钢，2.部位:桁架梁，3.防火要求:防火涂料，4.油漆:防锈漆两遍，调和漆两遍）3、5厘米厚防腐木桥面板材料标准：1.面层材料品种、规格、颜色:5厘米厚防腐木桥面板，2.防护材料种类:刷防腐漆，4、金属栏杆，材料标准：1.栏杆材质、规格:镀锌钢管2.栏杆高:120厘米；
五、防护台材料标准：实心砖墙1.砖品种、规格、强度等级:红砖，2.台体类型:240毫米，3.砂浆强度等级、配合比:水泥砂浆M7.5台面一般抹灰1.台体类型:砖墙，2.底层厚度、砂浆配合比:14厚1:3水泥砂浆打底两次成活，3.面层厚度、砂浆配合比:6厚1:2.5水泥砂浆找平；
六、彩色透水混凝土桥33米，材料标准：1.混凝土强度等级:C30彩色混凝土，2.厚度:20厘米，工字钢桥梁：1.材料品种、规格:工字钢，2.部位:桁架梁，3.防火要求:防火涂料，4.油漆:防锈漆两遍，调和漆两遍；金属栏杆：1.栏杆材质、规格:镀锌钢管2.栏杆高:120厘米；
七、青石板桥，材料标准：C30混凝土桥墩：1.部位:桥墩，2.混凝土强度等级:C30，工字钢桥梁：1.材料品种、规格:工字钢，2.部位:桁架梁，3.防火要求:防火涂料，4.油漆:防锈漆两遍，调和漆两遍，现浇混凝土垫层：1.混凝土强度等级:C25，2.厚度:10厘米，人行道块料铺设：1.结合层厚度、砂浆配合比:20厚1:2干硬性水泥砂浆粘合层，2.面层材料品种、规格、颜色:600*300*50毫米厚青石板，金属栏杆：1.栏杆材质、规格:镀锌钢管，2.栏杆高:120厘米。</t>
  </si>
  <si>
    <t>通过项目实施，有效提升迤车镇索桥社区人居环境质量，项目区基础设施和观光旅游产业发展条件得到大力改善，社区绿化、美化、亮化建设得到大力推进，村民生活水平和质量将得到大力提高，促进旅游产业进一步发展，将项目区建设成为“环境优美、生活甜美、社会和美”的村组。受益农户980户2132人。</t>
  </si>
  <si>
    <t>980户2132人</t>
  </si>
  <si>
    <t>在横山村团结小组实施“千万工程”示范村建设项目，计划投资100万元。主要建设内容：1.C30砼道路硬化共1530平方米：乐业河边村口处到团结小组活动场所路段长437米，均宽3.5米，厚0.2米，单价120元/平方米，投入资金18.36万元。2.团结小组活动场所到育苗大棚新建混凝土排水沟360米，沟心宽1米，均高1.5米，沟帮厚0.2米，单价850元/米，投入资金30.6万元。3.村口到潘远龙门口新建混凝土排水沟560米，沟心宽0.4米，均高0.6米，沟帮厚0.2米，单价300元/米，投入资金16.8万元。4.新建M7.5浆砌石挡墙851.09立方米，挡墙长338米，底脚宽2米，收口0.8米，均宽1.4米，挡墙均高1.8米，单价380元/立方米，投入资金32.34万元。</t>
  </si>
  <si>
    <t>1.通过项目实施，切实加强罗布社区基础设施建设，改善生活环境，美化村庄，提高群众生活水平。2.项目建成后产权归乐业镇人民政府所有，移交项目村村集体管理使用。3.项目受益团结小组50户167人，乡村治理和人居环境提升取得明显实效。</t>
  </si>
  <si>
    <t>已建立，工程建设期间，有20人以上可获得务工收入。</t>
  </si>
  <si>
    <t>雨碌乡雨碌村“千万工程”建设项目</t>
  </si>
  <si>
    <t>雨碌乡人</t>
  </si>
  <si>
    <t>雨碌村上大街</t>
  </si>
  <si>
    <t>1.青石板人行道路1100米，均宽1.8米，预计63.8万元；2.建设挡墙900立方米，高0.6米，宽0.2米，预计36.2万元；</t>
  </si>
  <si>
    <t>136户476人</t>
  </si>
  <si>
    <t>田坝乡海山村“千万工程”建设项目</t>
  </si>
  <si>
    <t>海山村</t>
  </si>
  <si>
    <t>1.排污沟及路面硬化工程：浆砌石挡墙250立方米，380元/立方米；C25混凝土沟底硬化长54米，宽1米，厚0.2米，580元/立方米；C25混凝土带沟路面硬化长59米，宽3.3米，厚0.2米，580元/立方米；涵管（内径1米）16米，1200元/米；投入资金14.3万元。2.污水处理φ300钢带波纹管引入污水处理设备，1110平方米，每平方米125元，投入资金13.87万元；建设大三格一个，36平方米，每平方米690元，投入资金2.48元；小三格11个，共计33平方米，每平方米690元，投入资金2.27万元。3.新建排水沟36米，沟深0.4米，沟心宽0.4米，沟底碎石垫层10公分，每米700元,投入资金2.52万元。4.人居环境整治、村容村貌提升5000平方米，投入资金35.42万元，实施村内“五堆”（垃圾堆、肥粪堆、柴草堆、杂物堆、砂石堆）整治5000平方米；采购垃圾钩背箱20个，提升村内人居环境。5.新建C30混凝土路面660平方米，厚0.2米，均宽4米，150元/米²；投入资金9.9万元。6.新建排水沟213.5米，沟深0.4米，沟心宽0.4米，沟底10公分碎石垫层，含开挖土石方等，每米715元，投入资金15.26万元。</t>
  </si>
  <si>
    <t>项目建成后，能有效提高海山村662户2292人日常生活质量，大大改善群众生产生活条件，带动全村200余劳动力就地就业，提高群众收入推动乡村振兴。通过项目的实施，能进一步加快完成建设幸福和谐海山村的发展目标，加快推进“生态宜居”、“生态环境”、“生态经济”、“生态文化”四大工程建设，致力建设美丽海山村，抓好田坝乡海山村县级精品示范村建设，做到以点带面，稳步推行，建成宜居、宜业、宜游的精品村居，从而推动整个田坝乡乃至全县打造成为“宜居、宜游”村居、安居乐业的美丽村庄。</t>
  </si>
  <si>
    <t>662户2292人</t>
  </si>
  <si>
    <t>18287487666</t>
  </si>
  <si>
    <t>马路乡马路村“千万工程”示范村建设项目</t>
  </si>
  <si>
    <t>1.道路修复及硬化11735平方米（C25混凝土路面），硬化标准：20厘米厚C25混凝土路面；2.人居环境整治提升3500平方米，预计投入资金35.7万元；3.2立方米蓄粪池300个，投入资金75万元；4.C20混凝土挡墙建设500立方米，投入资金25万元。</t>
  </si>
  <si>
    <t>“通过建设马路乡马路村“精品示范村”建设项目工作，提升人居环境，改善生活条件，预计项目年收益率为2％，即60万元。带动辖区内农户545户1854人（其中脱贫户304户1126人，“三类监测对象”47户139人）户均增加1500元以上，村集体收入增加5万元。</t>
  </si>
  <si>
    <t>会泽县宝云街道小村子五组民族团结进步示范村建设项目</t>
  </si>
  <si>
    <t>小村子</t>
  </si>
  <si>
    <t>一、岔河清真寺接小村子小组主路道路硬化：道路硬化宽4米、长度为1100米，总面积：4400平方米；错车道400平方米，合计硬化面积：4800平方米。硬化均采用0.1米砂砾石垫层+0.2米厚C30商品混凝土路面；砌筑毛石挡墙长90米，均高2.5米，合计217.8立方米。
二、边坡支护：新修抗滑挡土墙，C25毛石混凝土挡土墙（抛块石比例20%~30%）1200立方米，路面恢复400平方米，新修排水沟150米。</t>
  </si>
  <si>
    <t>项目受益户数88户304人（脱贫不稳定户、边缘易致贫户、其他农村低收入群体5户24人）建设完成后提升小村子五组人居环境及生活生产基础条件，带动周边玉米、土豆种植，人均增加收入300元以上。</t>
  </si>
  <si>
    <t>会泽县新街乡新街村1、2、3、4、5、6组基础设施建设（补齐短板）</t>
  </si>
  <si>
    <t>一、道路硬化5385平方米。
二、人居环境整治：新大街岔口至哈卡交界及王家村村内人居环境整治。</t>
  </si>
  <si>
    <t>惠及农户675户2084人，其中农村低收入群体26户43人。</t>
  </si>
  <si>
    <t>会泽县古城街道水城社区“民族团结进步示范社区”建设</t>
  </si>
  <si>
    <t>水城社区五组至小山头村庄道路硬化：铺装沥青混凝土路面长500米，均宽4.5米，合计约2250平方米。预计需资金30万元。</t>
  </si>
  <si>
    <t>示范区覆盖农户2331户7309人，（其中脱贫户54户159人，“三类监测对象”10户22人），推动水城社区高质量发展。</t>
  </si>
  <si>
    <t>解决群众交通出行和农产品交易不便问题</t>
  </si>
  <si>
    <t>王芳</t>
  </si>
  <si>
    <t>15025171547</t>
  </si>
  <si>
    <t>省级</t>
  </si>
  <si>
    <t>会泽县待补镇歹咩10组道路硬化</t>
  </si>
  <si>
    <t>歹咩村10村</t>
  </si>
  <si>
    <t>草莓基地道路硬化，长1.5千米，均宽4米，挡墙150立方米，涵管60米。</t>
  </si>
  <si>
    <t>项目受益数98户412人，带动群众增收增收每户5000元。</t>
  </si>
  <si>
    <t>13988933477</t>
  </si>
  <si>
    <t>宝云街道普珠村小村子主路至岔河村组道路硬化工程</t>
  </si>
  <si>
    <t>普珠村</t>
  </si>
  <si>
    <t>小村子主路至岔河清真寺道路硬化：道路宽4米、长度为1100米，面积约4400平方米；采用10厘米天然砂砾垫层+20厘米厚C30商品混凝土路面。</t>
  </si>
  <si>
    <t>通过硬化道路1.1千米，改善群众出行条件，促进乡村产业发展，项目的实施体现党和政府对宗教界的关怀，有利于进一步铸牢中华民族共同体意识，推动民族团结进步，项目受益群众35户136人。</t>
  </si>
  <si>
    <t>35户136人</t>
  </si>
  <si>
    <t>农村供水保障设施建设</t>
  </si>
  <si>
    <t>者海镇介胜村饮水安全巩固提升工程</t>
  </si>
  <si>
    <t>介胜一组权家村</t>
  </si>
  <si>
    <t>新建50立方米蓄水池一个，4.2万元，安装管道11100米：其中安装PEΦ32管5100米，单价：21元/米（包含管槽开挖回填），10.71万元；PEΦ25管1000米，单价：19元/米（包含管槽开挖回填），1.9万元；PEΦ20管3000米，单价：17元/米（包含管槽开挖回填），5.1万元；安装DN25镀锌钢管2000米，单价：38元/米（包含管槽开挖回填），7.6万元。新建拦沙坝1座，10.118万元；5立方米取水池1个，0.6万元；取水点铺设复合土工布40平方米，单价：20元/平方米，0.8万元；安装水表、闸阀、站管、水龙头、表箱156套，单价：370元/套，5.772万元；维修加固50立方米蓄水池1个，2.8万元。合计概算投资：49.6万元。</t>
  </si>
  <si>
    <t>项目建成后，进一步巩固提升饮水安全保障水平，提高人民生活水平，项目覆盖受益人口156户592人，其中脱贫人口三类监测对象7户19人。</t>
  </si>
  <si>
    <t>会泽县水务局</t>
  </si>
  <si>
    <t>水务</t>
  </si>
  <si>
    <t>新街乡炉墩村5组饮水项目</t>
  </si>
  <si>
    <t>炉墩村</t>
  </si>
  <si>
    <t>新建10立方米蓄水池一个，2万元，安装PEΦ25管2000米，单价：6.87元/米，1.4万元，提水设备一套，0.6万元。合计概算投资：4万元。</t>
  </si>
  <si>
    <t>项目建成后，进一步巩固提升饮水安全保障水平，提高人民生活水平。项目覆盖受益人口5户25人。</t>
  </si>
  <si>
    <t>李琼会</t>
  </si>
  <si>
    <t>15911418902</t>
  </si>
  <si>
    <t>新街乡龙潭村蒋家村巩固提升饮水项目</t>
  </si>
  <si>
    <t>龙潭村</t>
  </si>
  <si>
    <t>杨家村新建取水池1个，0.8万元。蒋家村新建100立方米蓄水池1个，8.3万元。闸阀井1个，0.1万元。安装管道PEΦ40管3200米，单价：11.6元/米，3.8万元。合计概算投资：13万元。</t>
  </si>
  <si>
    <t>项目建成后，进一步巩固提升饮水安全保障水平，提高人民生活水平。项目覆盖受益人口313户1010人，其中“三类检测对象”14户63人。</t>
  </si>
  <si>
    <t>驾车乡芹菜村饮水巩固提升改造工程</t>
  </si>
  <si>
    <t>新建50立方米蓄水池2个，单价4.25万元/个，8.5万元；PE50管（1.6MPa）3000米，单价18.5元/米，5.55万元；PE32管（1.6MPa）1000米，单价7.6元/米，0.76万元；PE25管（1.6MPa）3900米，单价5.6元/米，2.184万元；，PE20管（1.6MPa）3400米，单价4.7元/米，1.598万元。合计概算投资18.6万元。</t>
  </si>
  <si>
    <t>项目建成后，进一步巩固提升饮水安全保障水平，提高人民生活水平。项目覆盖受益216户793人，其中“三类监测对象”16户73人。</t>
  </si>
  <si>
    <t>杨军</t>
  </si>
  <si>
    <t>13577395469</t>
  </si>
  <si>
    <t>马路乡大坪村巴图坎片区人畜饮水工程</t>
  </si>
  <si>
    <t>安装村内管网36.928千米，其中:PE100DN75管760米、60元/米(含管沟开挖回填）4.56万元，PE100DN50管7.488千米，48元/米(含管沟开挖回填）35.94万元、PE100DN40管9.5千米40元/米(含管沟开挖回填）38万元、、PE100DN32管7.19千米，28元/米(含管沟开挖回填）20.13万元、PE100DN20管12千米18元/米(含管沟开挖回填）21.6万元，闸阀井、排气阀，DN20数码水表(含立杆、砖砌水表箱）159套，291.82元/套，投资4.64万元。合计概算投资：124.87万元。</t>
  </si>
  <si>
    <t>项目建成后，进一步巩固提升饮水安全保障水平，提高人民生活水平。项目覆盖受益人口155户663人，其中：脱贫户39户172人，监测对象28户136人。</t>
  </si>
  <si>
    <t>大井镇大水村饮水工程</t>
  </si>
  <si>
    <t>尖山村、大水村</t>
  </si>
  <si>
    <t>取水点改造2万元，新建200立方米蓄水池1个，13万元，安装DN80镀锌钢管4200米，单价：90元/米，37.8万元，闸阀室1座，0.15万元，安装DN80闸阀3套，0.33万元，排气阀3套0.3万元，管道土石方开挖及回填3.5万元，路面切割及恢复，1万元，合计58万元。</t>
  </si>
  <si>
    <t>项目建成后，进一步巩固提升饮水安全保障水平，提高人民生活水平，项目覆盖受益人口85户2163人。</t>
  </si>
  <si>
    <t>窦啸虎</t>
  </si>
  <si>
    <t>15025112731</t>
  </si>
  <si>
    <t>上村乡瓦厂村饮水巩固提升工程</t>
  </si>
  <si>
    <t>岩脚、湾田、田边小组</t>
  </si>
  <si>
    <t>新建1立方米取水池1个0.26万元；20立方米蓄水池3个5.4万元；50立方米蓄水池1个4.5万元；100立方米蓄水池1个8.7万元；安装φ32PE管2000米，单价7.8元/米，1.56万元；φ25PE管9000米，单价4.9元/米，4.41万元；φ20PE管3000米，单价3.8元/米，1.14万元；水表、占管、闸阀、水龙头102套，单价145元/套，1.48万元；管道增压泵及配套设施1套0.25万元；管沟开挖及回填土石方500立方米，单价20元/立方米，1万元；混凝土切割破除及恢复100米，单价50元/米，0.5万元。合计概算投资29.2万元。</t>
  </si>
  <si>
    <t>项目建成后，进一步巩固提升饮水安全保障水平，提高人民生活水平。项目覆盖受益人口102户378人，其中：脱贫户44户167人，监测对象1户1人。</t>
  </si>
  <si>
    <t>李光见</t>
  </si>
  <si>
    <t>新街回族乡瓦岗村巩固提升饮水项目</t>
  </si>
  <si>
    <t>瓦岗6组</t>
  </si>
  <si>
    <t>新建挡水坝1道，3.24万元。取水池1个，0.8万元。100立方米蓄水池1个，8.3万元。安装PEΦ32管1500米，单价：9.75元/米，1.6万元。PE25管Φ2000米，单价6.87元/米，1.5万元。水龙头30个，单价15元/个，0.06万元。合计概算投资15.5万元。</t>
  </si>
  <si>
    <t>项目建成后，进一步巩固提升饮水安全保障水平，提高人民生活水平。项目覆盖受益人口27户68人，其中其中脱贫不稳定户、边缘易致贫户、其他农村低收入群体9户35人。</t>
  </si>
  <si>
    <t>马路乡八道拐村人畜饮水工程</t>
  </si>
  <si>
    <t>安装村内管网37.4千米，其中:PE100DN50管8.6千米，48元/米(含管沟开挖回填），41.28万元，PE100DN32管16千米，28/米(含管沟开挖回填）44.8万元、PE100DN20管12.8千米，18元/米(含管沟开挖回填）23.04万元，闸阀井、排气阀、减压池。DN20数码水表(含立杆、砖砌水表箱）134套，285元/套，3.81万元。合计概算投资：113万元。</t>
  </si>
  <si>
    <t>项目建成后，进一步巩固提升饮水安全保障水平，提高人民生活水平。项目覆盖受益人口134户568人，其中：脱贫户133户535人，监测对象23户103人。</t>
  </si>
  <si>
    <t>纸厂乡江边小学饮水工程</t>
  </si>
  <si>
    <t>安装DN25管3609米，单价：26.5元/米，9.56万元；DN15管259米，单价：20元/米，0.52万元；新建取水池1个，单价：6000元/个，0.6万元；合计概算投资：10.68万元。</t>
  </si>
  <si>
    <t>项目建成后，进一步巩固提升饮水安全保障水平，提高人民生活水平，项目覆盖受益人口97户544人，其中脱贫不稳定户2户12人。</t>
  </si>
  <si>
    <t>纸厂乡浑水塘饮水项目</t>
  </si>
  <si>
    <t>浑水塘村</t>
  </si>
  <si>
    <t>新建50立方米水池1个，5.4万元；100立方米水池1个，7.7万元；抽水泵1台，0.4万元，PE25管3500米，单价：7元/米，2.4万元；PE20管1200米，单价：5.5元/米，0.7万元；20立方米水箱3个，6.3万元；30立方米水箱1个，3.1万元；安装DN40闸阀4个，安装DN25闸阀8个，安装浮球阀4个，0.08万元。合计概算投资：26万元。</t>
  </si>
  <si>
    <t>项目建成后，进一步巩固提升饮水安全保障水平，提高人民生活水平，项目覆盖受益人口170户575人，其中脱贫不稳定户5户21人。</t>
  </si>
  <si>
    <t>迤车镇阿都村饮水安全巩固提升工程</t>
  </si>
  <si>
    <t>阿都村</t>
  </si>
  <si>
    <t>新建100立方米蓄水池2个，17.5万元，沉砂池1座，1.1万元，DN40镀锌管2.3千米，单价：40.77元/米，9.3771万元，排沙阀1套，配套排污管，相关接头、闸阀等，0.5229万元。合计概算投资：28.5万元。</t>
  </si>
  <si>
    <t>项目建成后，进一步巩固提升饮水安全保障水平，提高人民生活水平。项目覆盖受益人口160户599人，其中：脱贫户36户143人，“三类监测对象”10户49人。</t>
  </si>
  <si>
    <t>袁国连</t>
  </si>
  <si>
    <t>13769653376</t>
  </si>
  <si>
    <t>纸厂乡纸厂村饮水工程</t>
  </si>
  <si>
    <t>纸厂村</t>
  </si>
  <si>
    <t>在海子小组新建闸阀房8平方米，1500元/平方米，1.2万元；安装20立方米水箱2个，4.2万元；抽水泵2台，1.2万元；PE32管道1000米，单价：8元/米，0.8万元；DN25管2500米，单价：26.5元/米，6.6万元；在夏家村等小组新建20立方米水箱5个，10.5万元；安装DN25管2250米，单价：26.5元/米，6.7万元；安装DN40闸阀7个，安装DN25闸阀14个，安装浮球阀7个，0.14万元。合计概算投资：31.42万元。</t>
  </si>
  <si>
    <t>项目建成后，进一步巩固提升饮水安全保障水平，提高人民生活水平，项目覆盖受益人口300户1016人，其中脱贫不稳定户16户73人、边缘易致贫户2户6人，突发严重困难户1户4人，其他农村低收入群体28户31人。</t>
  </si>
  <si>
    <t>火红乡冬瓜林村饮水安全巩固提升工程</t>
  </si>
  <si>
    <t>冬瓜林村</t>
  </si>
  <si>
    <t>新建1立方米取水池4个1万元，40立方米蓄水池1个5万元，架380kv电线250米5万元，24平方米抽水房1间3万元，150米扬程抽水机1台2.5万元，安装Φ75PE管2000米，单价：42元/米，8.4万元，安装Φ50PE管2000米，单价：25元/米，5万元，安装Φ32PE管3000米，单价：12元/米，3.6万元，安装Φ25PE管4000米，单价：10元/米，4万元，户表改造250户，水表、闸阀每户100元/套，2.5万元。合计概算投资35万元。</t>
  </si>
  <si>
    <t>项目建成后，产权归冬瓜林村所有，进一步巩固提升饮水安全保障水平，提高人民生活水平，项目覆盖受益人口268户，1005人，其中“三类监测对象”14户39人。</t>
  </si>
  <si>
    <t>柳成凯</t>
  </si>
  <si>
    <t>13769515539</t>
  </si>
  <si>
    <t>乐业镇双沟村饮水安全巩固提升工程</t>
  </si>
  <si>
    <t>双沟村</t>
  </si>
  <si>
    <t>新建300立方米蓄水池1个16万元，新建50立方米蓄水池1个3.6万、闸阀房1座6平方米，1200元/平方米，7200元；安装Φ50PE管1.6千米，24.53元/米(含管沟开挖回填），39248元；安装Φ40PE管2.3千米，20.42元/米(含管沟开挖回填），46966元，安装Φ32PE管3千米，14.13元/米(含管沟开挖回填）42390元，安装Φ25PE管2.5千米，12.18元/米(含管沟开挖回填）30450元，安装Φ20PE管9.53千米，9.2元/米(含管沟开挖回填）87676元。安装DN65管450米，67.72元/米，30474元；安装DN50管4.1千米，58.71元/米，240711元，安装DN40管2.1千米，43.35元/米，91035元，安装DN15水表200块（含配件）90元/块，18000元，安装DN65浮球阀1个，423元/个，423元，安装DN50浮球阀5个，337.06元/个，1685.3元，安装DN65闸阀1个，447.74元/个，447.74元，安装DN50闸阀5个，267.14元/个，1335.7元，安装DN40闸阀5个，248.31元/个，1241.55元，安装PE50闸阀5个，67.55元/个，337.75元，安装PE40闸阀6个，48.15元/个，288.9元，安装PE32闸阀10个，37.46元/个，374.6元，安装PE25闸阀19个，20.07元/个，381.33元，安装DN65水表1块，650元/块，650元，安装DN50水表5块，550元/块，2750元，安装入户配套60套，165.7元/套，9942元。合计概算投资85万元。</t>
  </si>
  <si>
    <t>项目建成后，进一步巩固提升饮水安全保障水平，提高人民生活水平，项目覆盖受益人口1065户3710人，其中脱贫户320户1173人，“三类监测对象”25户85人。</t>
  </si>
  <si>
    <t>刘万学</t>
  </si>
  <si>
    <t>13577445199</t>
  </si>
  <si>
    <t>宝云街道头塘村饮水工程</t>
  </si>
  <si>
    <t>头塘村</t>
  </si>
  <si>
    <t>安装DN250*6毫米螺旋管4393米，单价365.84元/米，160.7万元，安装DN50镀锌管3600米，单价56.96元/米，20.5万元，土方开挖及回填2828.64立方米，单价24.21元/立方米，6.9万元，其他配套附属设施11.88万元。合计概算投资200万元。</t>
  </si>
  <si>
    <t>项目建成后，进一步巩固提升饮水安全保障水平，提高人民生活水平。项目覆盖受益人口1459户，4202人，其中涉及脱贫户335户1221人，监测对象24户64人。</t>
  </si>
  <si>
    <t>田坝乡白岩村饮水工程</t>
  </si>
  <si>
    <t>白岩村</t>
  </si>
  <si>
    <t>新发村小组新建50立方米蓄水池1个，3.59万元。合计概算投资3.59万元。</t>
  </si>
  <si>
    <t>项目建成后，产权归白岩村所有，进一步巩固提升饮水安全保障水平，提高人民生活水平，项目覆盖受益人口20户90人，其中“三类监测对象”5户23人。</t>
  </si>
  <si>
    <t>杨文锡</t>
  </si>
  <si>
    <t>19143142603</t>
  </si>
  <si>
    <t>金钟街道麦地村八至十组饮水安全巩固提升工程</t>
  </si>
  <si>
    <t>新建取水池1座，取水坝1道，2.3万元；新建100立方米蓄水池2座，15万元；新建50立方米蓄水池1座，6万元；安装Φ50PE管8000米，单价：16.5元/米，13.2万元；Φ32PE管4000米，7.8元/米，3.12万元；Φ25PE管18000米，4.9元/米，8.82万元；安装水表井109个，618元/个6.74万元；安装水表198套，167元/套3.3万元，人工开挖土方3200立方米16元/立方米，5.12万元；人工开挖石方，1080立方米，单价71.54元/立方米，7.73万元；土方回填3600立方米，单价：4元/立方米，1.44万元；混凝土路面破除及恢复600米，单价：50元/米，3万元，。安装闸阀及浮球阀8个，0.23万元。合计概算投资76万元。</t>
  </si>
  <si>
    <t>项目建成后，进一步巩固提升饮水安全保障水平，提高人民生活水平，项目覆盖受益人口190户共计607人，其中脱贫户及三类监测对象22户66人。</t>
  </si>
  <si>
    <t>13577485152</t>
  </si>
  <si>
    <t>老厂乡老厂村回龙厂饮水工程</t>
  </si>
  <si>
    <t>新建沉砂池1个，8500/个（合计8500元）；安装DN50热镀锌管9200米，58.61元/米，合计（53.92万元）；DN100热镀锌管3米，109元/米，（合计328.5元）；DN100闸阀3个，580元/套，（合计1740元）DN50闸阀5个，230元/套，（合计1150元）。</t>
  </si>
  <si>
    <t>项目建成后，进一步巩固提升饮水安全保障水平，提高人民生活水平。项目覆盖受益人口96户336人，其中脱贫不稳定户、边缘易致贫户、其他农村低收入群体29户108人。</t>
  </si>
  <si>
    <t>曾智勇</t>
  </si>
  <si>
    <t>15924965836</t>
  </si>
  <si>
    <t>古城街道尚德村三和七组饮水安全巩固提升工程</t>
  </si>
  <si>
    <t>尚德村3、7组</t>
  </si>
  <si>
    <t>尚德村3组老鹰窝新建50立方米蓄水池1个，10万元，7组新建20立方米蓄水池1个，7万元，2立方米取水池2个，1万元。新建提水设施2个，6万元，电缆线3000米，100元/米，3万元，安装供水管道Φ32PE管3000米、21元/米（含土方开挖及回填），6.3万元，Φ25PE管2000米、19元/米，（含土方开挖及回填），3.8万元，Φ20PE管8000米，17元/米，（含土方开挖及回填），13.6万元，安装水表、站管、水龙头等配套设施42套，150元/套，0.63万元，混凝土路面切缝、砂垫层、C30砼恢复（管径50以下），25元/米，3.67万元。合计概算投资55万元。</t>
  </si>
  <si>
    <t>项目建成后，进一步巩固提升饮水安全保障水平，提高人民生活水平。项目覆盖受益人口42户168人，其中，脱贫户28户86人，“三类监测对象”4户10人。</t>
  </si>
  <si>
    <t>赵洪顺</t>
  </si>
  <si>
    <t>17787416277</t>
  </si>
  <si>
    <t>者海镇拖茨九组饮水安全巩固提升工程</t>
  </si>
  <si>
    <t>拖茨九组</t>
  </si>
  <si>
    <t>新建50立方米蓄水池一个，4.2万元，PEΦ25管3000米，单价19元/米（包含管槽开挖回填），5.7万元，DN20镀锌钢管2000米，35元/米（包含管槽开挖回填），7万元，安装水表、站管、水龙头38套，单价：370元/套，1.406万元，取水简易过滤池4个，每个1立方米，滤料3立方米，1.694万元。合计概算投资：20万元。</t>
  </si>
  <si>
    <t>项目建成后，进一步巩固提升饮水安全保障水平，提高人民生活水平，项目覆盖受益人口38户，147人，其中脱贫不稳定户6户18人。</t>
  </si>
  <si>
    <t>矿山镇布卡村饮水工程</t>
  </si>
  <si>
    <t>新建50立方米不锈钢水池1个6.7万元（水箱5.5万元，基础1.2万元）；φ32PE管2000米，单价12.8元/米（含管沟开挖、回填），小计2.56万元；φ25PE管2000米，单价8.5元/米（含管沟开挖、回填），小计1.7万元；φ20PE管2000米，单价5.2元/米（含管沟开挖、回填），小计1.04万元，合计12万元。</t>
  </si>
  <si>
    <t>项目建成后，进一步巩固提升饮水安全保障水平，提高人民生活水平，项目覆盖受益人口31户81人，其中建档立卡脱贫人口13户34人，脱贫不稳定户5户17人。</t>
  </si>
  <si>
    <t>唐书春</t>
  </si>
  <si>
    <t>矿山镇酒房村饮水工程</t>
  </si>
  <si>
    <t>酒房村</t>
  </si>
  <si>
    <t>维修100立方米水池1座（水池清淤、池壁打毛、防水挂布、浆砌抹面等），单价200元/立方米，合计2万元。</t>
  </si>
  <si>
    <t>项目建成后，进一步巩固提升饮水安全保障水平，提高人民生活水平，项目覆盖受益人口21户60人，其中建档立卡脱贫人口10户28人，脱贫不稳定户2户7人。</t>
  </si>
  <si>
    <t>大海乡下新村人畜饮水工程</t>
  </si>
  <si>
    <t>核桃箐新建50立方米不锈钢水池1个，水池单价45000元/个（包含配件、安装），槽钢基座一个4900元/个，25公分钢筋钢筋混凝土地基浇筑25平方米，单价380元/每平方米，小计9500元；窝子地新建50立方米不锈钢水池1个，水池单价45000元/个（包含配件、安装），槽钢基座一个4900元，25公分钢筋钢筋混凝土地基浇筑25平方米，单价380元/每平方米，小计9500元；一组新建50立方米不锈钢水池1个，水池单价45000元/个（包含配件、安装），槽钢基座一个4900元，25公分钢筋钢筋混凝土地基浇筑25平方米，单价380元/每平方米，小计9500元；二组新建50立方米不锈钢水池1个，水池单价45000元/个（包含配件、安装），槽钢基座一个4900元，25公分钢筋钢筋混凝土地基浇筑25平方米，单价380元/每平方米，小计9500元。φ32PE管1600米，单价11元/米（含土方开挖及回填），小计17600元，φ25PE管600米，单价8元/米，小计4800元，（含土方开挖及回填）。合计概算投资26万元.</t>
  </si>
  <si>
    <t>项目建成后，进一步巩固提升饮水安全保障水平，提高人民生活水平。项目覆盖受益人口139户498人，其中脱贫户44户160人，“三类监测对象”3户16人。</t>
  </si>
  <si>
    <t>肖存树</t>
  </si>
  <si>
    <t>18164652577</t>
  </si>
  <si>
    <t>大海乡坪箐村人畜饮水工程</t>
  </si>
  <si>
    <t>在小团箐新建取水池4个（1立方米），单价3000元/个，小计12000元；铺设管网Φ50PE管3000米，单价15.26元/米，小计45800元；坪箐村一组、二组新建50立方米304不锈钢水池2个，水池单价44000元/个（包含配件、安装），槽钢基座一个3900元/个，混凝土地基浇筑20平方米，单价200元/每平方米/个，小计103800元；在大丫口新建取水池3个（1立方米），单价9000元/个，小计10800元；铺设管网Φ40PE管12000米，单价11.45元/米，小计137400元；在马家凹子建50立方米304不锈钢水池1个，水池单价44000元/个（包含配件、安装），槽钢基座一个4900元/个，混凝土地基浇筑20平方米，单价200元/每平方米/个，小计51900元；按装10个闸阀，单价59元/个，小计590元。合计概算投资36万元。</t>
  </si>
  <si>
    <t>项目建成后，进一步巩固提升饮水安全保障水平，提高人民生活水平。项目覆盖受益人口236户850，其中脱贫户32户156人，“三类监测对象”8户24人。</t>
  </si>
  <si>
    <t>雨碌乡饮水安全项目维修养护工程</t>
  </si>
  <si>
    <t>维修维护管网Φ32PE管4000米，单价11.8元/米4.72万元；Φ25PE管3000米，单价9.8元/米，2.94万元；户表改造200户，水表、闸阀每户117元/套，2.34万元。合计概算投资10万元。</t>
  </si>
  <si>
    <t>项目建成后，进一步巩固提升饮水安全保障水平，提高人民生活水平。项目覆盖受益2个村委会4500人，其中“三类监测对象”505户2166人。</t>
  </si>
  <si>
    <t>吕田</t>
  </si>
  <si>
    <t>15368745213</t>
  </si>
  <si>
    <t>雨碌乡小铺村泥箐小组应急水源点建设工程</t>
  </si>
  <si>
    <t>小铺村</t>
  </si>
  <si>
    <t>水源点维修养护1处（挡墙1道，长8米，高1米），1万元；新建30立方米水池1个，2万元。合计概算投资3万元。</t>
  </si>
  <si>
    <t>项目建成后，产权归小铺村所有，进一步巩固提升饮水安全保障水平，提高人民生活水平，项目覆盖受益人口42户138人，其中“三类监测对象”1户3人。</t>
  </si>
  <si>
    <t>待补镇鹧鸡水厂管网改造项目</t>
  </si>
  <si>
    <t>铺设DN40管道3000米，单价：38元/米，11.4万元，DN32管道3000米，单价：21元/米，6.3万元，PE50管道5000米，单价：16.1元/米，8万元；PE40管道1500米，单价：10元/米，1.5万元；PE32管道2000米，单价：6.7元/米，1.34万元，PE25管道3000米，单价：4.9元/米，1.44万元，PE20管道16000米单价：4元/米，6.4万元，新建蓄水池50立方米2个，12万元；站杆600套，单价：45元/米，2.7万元，水表430套，单价：70元/米，3万元，混凝土路面开槽及恢复2千米，单价：20元/米，4万元。</t>
  </si>
  <si>
    <t>项目建成后，进一步巩固提升饮水安全保障水平，提高人民生活水平。项目覆盖受益人口480户1673人，其中包含脱贫不稳定户、边缘易致贫户，其他农村低收入群体116户533人。</t>
  </si>
  <si>
    <t>15887933431</t>
  </si>
  <si>
    <t>鲁纳乡陡咀村安全饮水巩固提升工程</t>
  </si>
  <si>
    <t>新建6立方米取水池1个，0.674万元。安装Φ32PE管4800米，单价：7.2元/米，3.456万元，DN25热镀锌管300米，单价：，26元/米，0.78万元。管沟土方开挖1008立方米，单价：24元/立方米，2.42万元，土方回填864立方米，单价：8.9元/立方米，0.77万元.合计概算投资8.1万元。</t>
  </si>
  <si>
    <t>项目建成后，进一步巩固提升饮水安全保障水平，提高人民生活水平。项目覆盖受益人口134户513人，其中：脱贫户23户83人，监测对象6户19人。</t>
  </si>
  <si>
    <t>王忠铭</t>
  </si>
  <si>
    <t>13577432089</t>
  </si>
  <si>
    <t>田坝乡卡竹村饮水工程</t>
  </si>
  <si>
    <t>柏格小组更换ΦPE32管2000米，单价11.8元/米，2.36万元；ΦPE25管1000米，单价9.8元/米，0.98万元；水表、站杆、水龙头158套，单价179.74元/套，2.84万元。合计概算投资6.18万元。</t>
  </si>
  <si>
    <t>项目建成后，产权归卡竹村所有，进一步巩固提升饮水安全保障水平，提高人民生活水平，项目覆盖受益人口207户632人，其中“三类监测对象”7户29人</t>
  </si>
  <si>
    <t>田坝乡岔河村饮水工程</t>
  </si>
  <si>
    <t>岔河村</t>
  </si>
  <si>
    <t>上磨石沟小组新建取水池1个，0.2万元；安装ΦPE32管1000米，单价11.8元/米，1.18万元；大锅坡新建取水池1个，0.2万元；安装ΦPE32管1000米，单价11.8元/米，1.18万元。合计概算投资2.76万元</t>
  </si>
  <si>
    <t>项目建成后，产权归岔河村所有，进一步巩固提升饮水安全保障水平，提高人民生活水平，项目覆盖受益人口120户504人，其中“三类监测对象”25户108人</t>
  </si>
  <si>
    <t>上村乡闸塘村饮水巩固提升工程</t>
  </si>
  <si>
    <t>闸塘村</t>
  </si>
  <si>
    <t>安装φ32PE管7600米，单价7.8元/米，5.928万元；φ25PE管3800米，单价4.9元/米，1.862万元；水表、占管、闸阀、水龙头53套，单价145元/套，0.77万元；开挖及回填土方570立方米，单价20元/方，1.14万元；混凝土切割及恢复100米，单价50元/米，0.5万元。合计概算投资10.2万元。</t>
  </si>
  <si>
    <t>项目建成后，进一步巩固提升饮水安全保障水平，提高人民生活水平。项目覆盖受益人口53户246人，其中：脱贫户8户39人，监测对象2户8人。</t>
  </si>
  <si>
    <t>上村乡大户村饮水巩固提升工程</t>
  </si>
  <si>
    <t>小河边小组</t>
  </si>
  <si>
    <t>安装φ32PE管5000米，单价7.8元/米，3.9万元；φ25PE管2000米，单价4.9元/米，0.98万元；DN25镀锌钢管150米，单价28元/米，0.42万元。合计概算投资5.3万元。</t>
  </si>
  <si>
    <t>项目建成后，进一步巩固提升饮水安全保障水平，提高人民生活水平。项目覆盖受益人口19户73人，其中：脱贫户8户36人。</t>
  </si>
  <si>
    <t>大海乡梨树坪人畜饮水工程</t>
  </si>
  <si>
    <t>梨树坪村</t>
  </si>
  <si>
    <t>新建2立方米取水池1个，单价6900元/个，小计6900元；取水坝1道，单价7500元/道，小计7500元；安装开挖回填DN40管道6000米，单价64.17元/米，小计385020元；DN40截止阀1套，单价190元/套，小计190元；DN40减压阀1套，单价390元/套，小计390元；合计概算投资40万元。</t>
  </si>
  <si>
    <t>项目建成后，进一步巩固提升饮水安全保障水平，提高人民生活水平。项目覆盖受益人口75户360人，其中脱贫户9户28人，“三类监测对象”3户5人。</t>
  </si>
  <si>
    <t>大海乡布多村杀鱼角至兴田人畜饮水工程</t>
  </si>
  <si>
    <t>布多村</t>
  </si>
  <si>
    <t>安装杀鱼角小组至兴田小组DN40热镀锌管4000米，单价61.19元/米，小计244770元，取水池1个（1立方米）单价3900元/个，小计3900元；按装2个排沙阀，单价290元/个，小计580元；5个闸阀，单价150元/个，小计750元。合计概算投资25万元。</t>
  </si>
  <si>
    <t>项目建成后，进一步巩固提升饮水安全保障水平，提高人民生活水平。项目覆盖受益人口44户177人，其中脱贫户8户20人，“三类监测对象”2户4人。</t>
  </si>
  <si>
    <t>迤车镇小街村饮水安全巩固提升工程</t>
  </si>
  <si>
    <t>小街村</t>
  </si>
  <si>
    <t>新建50立方米蓄水池1个，5.2万元，新建深水井（预计15米）1口，2.5万元，安装DN32镀锌管1千米，29.8元/米，2.98万元，安装Φ32PE管800米，单价9.79元/米，0.7832万元，Φ25PE管1000米，6.37元/米，0.637万元，安装单相电机265米扬程水泵1台及配电设备，3.1万元。合计概算投资：15.2万元。</t>
  </si>
  <si>
    <t>项目建成后，进一步巩固提升饮水安全保障水平，提高人民生活水平。项目覆盖受益人口90户273人，其中：脱贫户27户83人，“三类监测对象”3户10人。</t>
  </si>
  <si>
    <t>火红乡许家院村饮水安全巩固提升工程</t>
  </si>
  <si>
    <t>许家院村</t>
  </si>
  <si>
    <t>新建20立方米人饮水窖27个。每个水窖补助农户4000元，合计概算投资10.8万元。</t>
  </si>
  <si>
    <t>项目建成后，进一步巩固提升饮水安全保障水平，提高人民生活水平，项目覆盖受益人口27户，95人，其中脱贫不稳定户7户19人，突发严重困难户1户4人。</t>
  </si>
  <si>
    <t>火红乡耳子山村饮水安全巩固提升工程</t>
  </si>
  <si>
    <t>耳子山村</t>
  </si>
  <si>
    <t>新建20立方米人饮水窖30个。每个水窖补助农户4000元，合计概算投资12万元。</t>
  </si>
  <si>
    <t>项目建成后，进一步巩固提升饮水安全保障水平，提高人民生活水平，项目覆盖受益人口受益人30户135人。</t>
  </si>
  <si>
    <t>大桥乡杨梅山村李子沟饮水安全维修养护工程</t>
  </si>
  <si>
    <t>维修取水坝1座，4.5万元；新建取水池1个，0.9万元；新建100立方米蓄水池1个，7.3万元；新建水表井32个，2.56万元；安装dn50PE管3000米，单价17.75元每米，5.325万元；安装dn40PE管6000米，单价11.79元每米，7.074万元；安装dn32PE管3000米，单价7.32元每米，2.196万元；安装dn25PE管2000米，单价4.65元每米，0.93万元；安装dn20PE管8800米，单价3.66元每米，3.2208万元；安装水表及水龙头186套，单价120元每套，2.232万元；管道土方开挖6000立方米，单价24.03元每立方米，14.418万元；管道土方回填5599立方米，单价14.01元每立方米，7.8442万元。合计概算投资58.50万元。</t>
  </si>
  <si>
    <t>项目建成后，进一步巩固提升饮水安全保障水平，提高人民生活水平。项目覆盖受益人口186户507人，其中建档立卡41户139人。</t>
  </si>
  <si>
    <t>15825092186</t>
  </si>
  <si>
    <t>城乡供水一体化者海镇后冲等水厂配套管网改扩建工程</t>
  </si>
  <si>
    <t>五里牌、石河、瓦窑</t>
  </si>
  <si>
    <t>安装DN200、DN150内外涂塑复合螺旋钢管3.75千米，PE20-160PE100管热熔连接管27千米及其配套设施。</t>
  </si>
  <si>
    <t>改善五里牌、石河、瓦窑村委会3078户，10774人的饮水安全，其中，脱贫不稳定户、边缘易致贫户、其他农村低收入群体19户66人的饮水安全</t>
  </si>
  <si>
    <t>黄顺有</t>
  </si>
  <si>
    <t>13577465105</t>
  </si>
  <si>
    <t>城乡供水一体化者海镇拖木水厂配套管网改扩建工程</t>
  </si>
  <si>
    <t>拖木、发基</t>
  </si>
  <si>
    <t>安装DN200、DN150内外涂塑复合螺旋钢管3.8千米，PE20-160PE100管热熔连接管28.3千米及其配套设施。</t>
  </si>
  <si>
    <t>改善拖木、发基等村委会1915户，6738人的饮水安全，其中，脱贫不稳定户、边缘易致贫户、其他农村低收入群体15户52人的饮水安全</t>
  </si>
  <si>
    <t>城乡供水一体化者海镇工业小区水厂水厂配套管网改扩建工程</t>
  </si>
  <si>
    <t>三家村、新店子、者海村</t>
  </si>
  <si>
    <t>安装DN200、DN150内外涂塑复合螺旋钢管4.7千米，PE20-160PE100管热熔连接管35.2千米及其配套设施。</t>
  </si>
  <si>
    <t>改善三家村、新店子、者海村等村委会5526户，19357人的饮水安全，其中，脱贫不稳定户、边缘易致贫户、其他农村低收入群体56户197人的饮水安全</t>
  </si>
  <si>
    <t>城乡供水一体化者海镇白脑门水厂水厂配套管网改扩建工程</t>
  </si>
  <si>
    <t>阿依卡、柳树、茂源等</t>
  </si>
  <si>
    <t>安装DN200、DN150内外涂塑复合螺旋钢管4.1千米，PE20-160PE100管热熔连接管28.6千米及其配套设施。</t>
  </si>
  <si>
    <t>改善阿依卡、柳树、茂源等村委会和社区2987户，10453人的饮水安全，其中，脱贫不稳定户、边缘易致贫户、其他农村低收入群体36户126人的饮水安全</t>
  </si>
  <si>
    <t>城乡供水一体化田坝乡卡竹和海山农村饮水巩固提升工程</t>
  </si>
  <si>
    <t>卡竹、海山</t>
  </si>
  <si>
    <t>安装DN65-125内外涂塑复合钢管10.9千米，PE20-110PE100管热熔连接管16.8千米及其配套设施。</t>
  </si>
  <si>
    <t>改善卡竹、海山村委会2338户8183人的饮水安全，其中，脱贫不稳定户、边缘易致贫户、其他农村低收入群体28户98人的饮水安全</t>
  </si>
  <si>
    <t>城乡供水一体化田坝乡曾家湾和公锁农村饮水巩固提升工程</t>
  </si>
  <si>
    <t>曾家湾、公锁</t>
  </si>
  <si>
    <t>安装DN65-125内外涂塑复合钢管15.2千米，PE20-110PE100管热熔连接管15.2千米及其他配套设施。</t>
  </si>
  <si>
    <t>改善曾家湾、公锁村委会746户2633人的饮水安全，其中，脱贫不稳定户、边缘易致贫户、其他农村低收入群体18户68人的饮水安全</t>
  </si>
  <si>
    <t>城乡供水一体化田坝乡白土和尹武农村饮水巩固提升工程</t>
  </si>
  <si>
    <t>白土、尹武</t>
  </si>
  <si>
    <t>安装DN65-125内外涂塑复合钢管18.5千米，PE20-110PE100管热熔连接管15.8千米及其他配套设施。</t>
  </si>
  <si>
    <t>改善白土、清水、尹武村委会1356户，4781人的饮水安全，其中，脱贫不稳定户、边缘易致贫户、其他农村低收入群体22户77人的饮水安全</t>
  </si>
  <si>
    <t>城乡供水一体化驾车乡芹菜村农村饮水供水工程</t>
  </si>
  <si>
    <t>芹菜</t>
  </si>
  <si>
    <t>安装DN80-200内外涂塑复合钢管11.1千米，PE20-110PE100管热熔连接管8.2千米及其他配套设施。</t>
  </si>
  <si>
    <t>改善芹菜村委会723户2615人的饮水安全，其中，脱贫不稳定户、边缘易致贫户、其他农村低收入群体21户75人的饮水安全</t>
  </si>
  <si>
    <t>城乡供水一体化驾车乡光头村农村饮水供水工程</t>
  </si>
  <si>
    <t>光头</t>
  </si>
  <si>
    <t>安装DN80-200内外涂塑复合钢管13.5千米，PE20-110PE100管热熔连接管10.5千米及其他配套设施。</t>
  </si>
  <si>
    <t>改善光头村委会721户2533人的饮水安全，其中，脱贫不稳定户、边缘易致贫户、其他农村低收入群体18户62人的饮水安全</t>
  </si>
  <si>
    <t>城乡供水一体化驾车乡水塘村农村饮水供水工程</t>
  </si>
  <si>
    <t>水塘</t>
  </si>
  <si>
    <t>安装DN80-200内外涂塑复合钢管11.8千米，20-110PE100管热熔连接管6.5千米及其他配套设施。</t>
  </si>
  <si>
    <t>改善水塘村委会559户1959人的饮水安全，其中，脱贫不稳定户、边缘易致贫户、其他农村低收入群体15户52人的饮水安全</t>
  </si>
  <si>
    <t>大桥乡王家山凉水者米错初集中供水工程</t>
  </si>
  <si>
    <t>王家山、凉水、者米、错初</t>
  </si>
  <si>
    <t>新建100立方米蓄水池5个、50立方米蓄水池1个，安装管道227.45千米，水表及水龙头2349套，集中水表井587个，闸阀室46个等。</t>
  </si>
  <si>
    <t>改善2349户8213人饮水安全问题，其中建档立卡181户576人。</t>
  </si>
  <si>
    <t>矿山镇木多多坝塘工程</t>
  </si>
  <si>
    <t>建设最大库容9.87万立方米坝塘一座，提水泵站2座，光伏太阳能板300平方米，铺设电缆2250米，10Kv输电线路架设1.25千米及160kva变电器安装，蓄水池3座，安装DN150无缝钢管2210米，人饮输水主管道3000米。</t>
  </si>
  <si>
    <t>解决和改善5个村3265户9119人饮水问题。</t>
  </si>
  <si>
    <t>古城街道水瓦窑水库工程</t>
  </si>
  <si>
    <t>青云村水瓦窑</t>
  </si>
  <si>
    <t>古城街道青云村水瓦窑新建水瓦窑水库一座以农业灌溉为主兼顾农村人畜饮水的小（二）型水利工程。水库总库容11.1万立方米，兴利库容6.8万立方米。水瓦窑水库工程建设内容主要由枢纽工程及灌区管道工程两部分组成，包含拦河坝、溢洪道、输水管道（兼导流）管道及其配套设施。</t>
  </si>
  <si>
    <t>解决灌区内农村人口1.1万人的饮水问题。每年可下放生态环境用水3.15万立方米。</t>
  </si>
  <si>
    <t>宝云街道扯戛社区饮水工程</t>
  </si>
  <si>
    <t>扯戛社区大围墙村</t>
  </si>
  <si>
    <t>新建水表井30个，安装PEΦ63管1000米，PEΦ50管2500米，PEΦ32管5000米，PEΦ20管15000米，安装入户设施220套，混凝土路面切割恢复2500米等。</t>
  </si>
  <si>
    <t>解决扯戛社区220户，648人，及1所小学150余师生的饮水困难问题，其中脱贫户45户256人。</t>
  </si>
  <si>
    <t>以礼街道先锋社区引水安全工程</t>
  </si>
  <si>
    <t>新建DN250至DN150镀锌钢管5000米及配套附属设施，1000立方米水池3个。</t>
  </si>
  <si>
    <t>解决以礼街道先锋社区11个小组7683人（其中脱贫人口三类监测对象459人）用水问题。</t>
  </si>
  <si>
    <t>李密</t>
  </si>
  <si>
    <t>18987423391</t>
  </si>
  <si>
    <t>迤车镇索桥社区人饮管网提质改造工程</t>
  </si>
  <si>
    <t>索桥村</t>
  </si>
  <si>
    <t>安装Φ200PE管1100米、Φ160PE管1100米、Φ90PE管1300米、Φ63PE管1100米、Φ50PE管1100米、Φ32PE管2200米、Φ25PE管1000米、Φ20PE管2000米、DN15热镀锌管1300米，配套零件DN200法兰盘（含螺栓，金属垫片）20片、DN150法兰盘（含螺栓，金属垫片）20片，φ160×63PE异径三通10个、φ200×90PE异径三通2个，DN200闸阀2个、DN150闸阀2个，Φ63PE闸阀15个。</t>
  </si>
  <si>
    <t>改善12个村民小组743户2229人饮水问题</t>
  </si>
  <si>
    <t>马路乡大坪村人畜饮水工程</t>
  </si>
  <si>
    <t>安装输水管道14204米，其中；DN50内外涂塑钢管5197米、DN32内外涂塑钢管9007米；安装村内管网30419米，其中:PE75管2614米、PE50管6476米、PE32管43721米、PE20管16956米；闸阀井116座，减压池15座；新建调节水池5座。</t>
  </si>
  <si>
    <t>有效巩固提升375户1557人的饮水安全，其中可以有效巩固提升脱贫不稳定户、边缘易致贫户、其他农村低收入群体28户136人的饮水安全。</t>
  </si>
  <si>
    <t>马路乡弯弯寨村人畜饮水工程</t>
  </si>
  <si>
    <t>弯弯寨村</t>
  </si>
  <si>
    <t>安装村内管网37178米，其中:PE75管931米、PE50管6092米、PE32管2971米、PE20管27183米；闸阀井54座，减压池4座。</t>
  </si>
  <si>
    <t>有效巩固提升602户2242人的饮水安全其中可以有效巩固提升脱贫不稳定户、边缘易致贫户、其他农村低收入群体14户49人的饮水安全。</t>
  </si>
  <si>
    <t>迤车镇主干渠改造提升项目</t>
  </si>
  <si>
    <t>箐口村、花房村</t>
  </si>
  <si>
    <t>维修红旗农场后面有150米左右崩塌地带，需重新改道并进行三面光彧建成人工暗涵方式处理。箐口村小河边社山体塌陷漏水处理，需用管道作过水处理，约150米左右。花房村田坝村民小组地段，处理500米左右。</t>
  </si>
  <si>
    <t>改善6293户2.57万人畜饮水问题，保障2.5万亩的农田灌溉。</t>
  </si>
  <si>
    <t>迤车镇梨园村饮水安全巩固提升工程</t>
  </si>
  <si>
    <t>梨园村</t>
  </si>
  <si>
    <t>新建50立方米蓄水池2个，改扩建20立方米蓄水池1个，安装DN40镀锌管2.1千米，安装Φ25PE管7千米，更换DN20镀锌管2.5千米，DN15镀锌管2.5千米。安装三相电机200米扬程抽水泵1台及配电设备，水表水龙头站杆63套。</t>
  </si>
  <si>
    <t>改善197户595人畜饮水问题，其中脱贫户48户140人，“三类监测对象”1户1人。</t>
  </si>
  <si>
    <t>驾车乡屋基村饮水安全巩固提升工程</t>
  </si>
  <si>
    <t>屋基村</t>
  </si>
  <si>
    <t>新建提水项目，安装提水设备一套（扬程约500米），旧屋基小组新建50立方米取水池一个，25平方米水管管1间，提水至大平潭小组，安装DN75镀锌钢管3千米，大平潭小组新建300立方米蓄水池一个，老麦地新建100立方米蓄水池一个，铺设管道PE75管3千米，老麦地、分庄地、大平摊、沟那边四个小组安装入户管网10千米、水表（191套）等。</t>
  </si>
  <si>
    <t>解决或改善191户705人饮水问题，其中“四类对象”55户218人。</t>
  </si>
  <si>
    <t>大井镇双车村饮水工程</t>
  </si>
  <si>
    <t>双车村</t>
  </si>
  <si>
    <t>新建50立方米蓄水池6个，安装DN80镀锌钢管1000米，DN65镀锌钢管1000米，DN50镀锌钢管1000米，DN40镀锌钢管1000米，闸阀井8座，浮球阀8套，水表闸阀站管水龙头等310套。</t>
  </si>
  <si>
    <t>改善项目区310户802人饮水安全问题，其中户310户802人，“三类监测对象”15户22人</t>
  </si>
  <si>
    <t>迤车镇石桥村饮水安全巩固提升工程</t>
  </si>
  <si>
    <t>新建50立方米蓄水池2个，取水池10立方米一个，安装DN32镀锌管5.2千米，安装Φ25PE管8.5千米，安装Φ20PE管5千米，安装三相电机200米扬程抽水泵1台及配电设备，水表水龙头站杆46套。</t>
  </si>
  <si>
    <t>改善105户314人畜饮水问题，其中脱贫户48户160人，“三类监测对象”8户25人。</t>
  </si>
  <si>
    <t>火红乡下长海子水库补水工程</t>
  </si>
  <si>
    <t>冬瓜林以沙落</t>
  </si>
  <si>
    <t>安装DN200螺旋焊管7000米，建取水坝2座，镇支墩150个。</t>
  </si>
  <si>
    <t>改善681户2692人3500头（只）畜饮水问题，其中，脱贫脱贫户104户359人，“三类监测对象”38户135人。火红乡人民政府</t>
  </si>
  <si>
    <t>驾车乡野猪村饮水安全巩固提升工程</t>
  </si>
  <si>
    <t>野猪村</t>
  </si>
  <si>
    <t>野猪村马家棚子小组至石口子小组安装3千米DN50镀锌钢管。</t>
  </si>
  <si>
    <t>解决或改善23户91人饮水问题，其中“四类对象”4户21人。</t>
  </si>
  <si>
    <t>驾车乡迤石村饮水安全巩固提升工程</t>
  </si>
  <si>
    <t>迤石村</t>
  </si>
  <si>
    <t>新田小组新建100立方米蓄水池1个，安装2千米DN50镀锌钢管，6千米PE50管。</t>
  </si>
  <si>
    <t>解决或改善83户345人饮水问题，其中“四类对象”20户88人。</t>
  </si>
  <si>
    <t>者海镇集镇供水巩固提升工程</t>
  </si>
  <si>
    <t>新华、石咀、柳树、钢铁</t>
  </si>
  <si>
    <t>安装DN150镀锌钢管3.15千米，镇支墩12个、排气阀3个、排泥井2个、DN150排泥阀2个、C20砼混凝土切割、恢复1400米、管槽开挖回填1750米。</t>
  </si>
  <si>
    <t>改善新华、石咀、柳树、钢铁村委会4400户，15404人的饮水安全，其中，脱贫不稳定户、边缘易致贫户、其他农村低收入群体102户288人、会泽县第二人民医院、消防队1000余人的饮水安全。</t>
  </si>
  <si>
    <t>雨碌乡座江村饮水安全管网改扩建工程</t>
  </si>
  <si>
    <t>建取水坝2座，引水渠20米，10立方米过滤池2个，100立方米水箱1个，30立方米水箱5个，安装DN100热镀锌管4.2千米，DN50热镀锌管2.1千米，DN40热镀锌管4.6千米，Φ50PE管5千米，Φ32PE管6千米，Φ25PE管5.5千米，户表及入户设施改造290户。</t>
  </si>
  <si>
    <t>巩固提升1个村委会10个村民小组658户3109人饮水问题，其中其中脱贫不稳定户、边缘易致贫户、其他农村低收入群体35户135人。</t>
  </si>
  <si>
    <t>张辉</t>
  </si>
  <si>
    <t>18313524879</t>
  </si>
  <si>
    <t>纸厂乡江边提水工程</t>
  </si>
  <si>
    <t>水处理设备1套，50立方米不锈钢水箱一个（预沉池），动力电1项，机房40平方米，抽水机（抽鄢家村）1套，抽水机（抽江边村）1套，DN50管道4500米，100平方米蓄水池1个，闸阀房15立方米。</t>
  </si>
  <si>
    <t>项目建设受益575户1949人，其中建档立卡脱贫人口277户994人（脱贫不稳定户28户134人、边缘易致贫户4户13人，突发严重困难户1户4人)其他农村低收入群体75户79人。</t>
  </si>
  <si>
    <t>娜姑镇炉房村农村饮水安全工程</t>
  </si>
  <si>
    <t>炉房村</t>
  </si>
  <si>
    <t>200立方米水池1个，50立方米水池2个，DN150镀锌管2千米，DN100镀锌4.5千米，DN65镀锌1.5千米，DN50镀锌4千米，入户管16千米，水表，站杆龙头326套。</t>
  </si>
  <si>
    <t>工程建设受益326户976人，其中包含脱贫不稳定户、边缘易致贫户，其他农村低收入群体23户72人的饮水安全问题。</t>
  </si>
  <si>
    <t>江升</t>
  </si>
  <si>
    <t>13466013055</t>
  </si>
  <si>
    <t>火红乡冒沙井村饮水安全巩固提升工程</t>
  </si>
  <si>
    <t>新建1立方米取水池2个，40立方米蓄水池1个，架380kv电线900米，24米2抽水房一间，150米扬程抽水机2台，安装Φ75PE管1500米，安装Φ32PE管8000米，安装Φ25PE管5000米。</t>
  </si>
  <si>
    <t>受益户31户122人，三类对象18户22人</t>
  </si>
  <si>
    <t>五星乡披戛村饮水巩固提升工程</t>
  </si>
  <si>
    <t>披戛</t>
  </si>
  <si>
    <t>200立方米水池4个，100立方米水池2个，钢管1260米，φ200-20PE管28500米，配套入户水表改造。</t>
  </si>
  <si>
    <t>改善334户1169人饮水困难，其中脱贫不稳定户、边缘易致贫户、其他农村低收入群体12户43人</t>
  </si>
  <si>
    <t>陆平</t>
  </si>
  <si>
    <t>15187941666</t>
  </si>
  <si>
    <t>者海镇犀牛饮水安全巩固提升工程</t>
  </si>
  <si>
    <t>犀牛村</t>
  </si>
  <si>
    <t>安装水表、表箱、防盗阀、闸阀1380套，管道20千米，混凝土管槽切割1.7千米。</t>
  </si>
  <si>
    <t>改善犀牛村委会1380户，4140人的饮水安全，其中，脱贫不稳定户、边缘易致贫户、其他农村低收入群体14户49人。</t>
  </si>
  <si>
    <t>者海镇玛色卡村饮水安全巩固提升工程</t>
  </si>
  <si>
    <t>玛色卡郗家村7、9组</t>
  </si>
  <si>
    <t>从玛色卡十组大箐头小坝塘到郗家村（7、9组二官村）新安装管道4000米。</t>
  </si>
  <si>
    <t>解决和改善玛色卡村91户289人的饮水安全，其中脱贫不稳定户9户，28人的饮水安全。</t>
  </si>
  <si>
    <t>乐业镇射落村饮水安全巩固提升工程</t>
  </si>
  <si>
    <t>射落村</t>
  </si>
  <si>
    <t>建设30立方米蓄水池2个、20立方米蓄水池2个；安装铺设Φ63PE--Φ20PE供水管网12000米，安装铺设DN65--DN32供水管网6000米；架设电力线路700米，安装提水设备2套，新建闸阀房12平方米；安装入户配套60套。</t>
  </si>
  <si>
    <t>改善556户1856人的饮水安全问题，促进畜牧养殖业发展。其中脱贫户106户388人，“三类监测对象”18户52人。</t>
  </si>
  <si>
    <t>上村乡大河村饮水巩固提升工程</t>
  </si>
  <si>
    <t>小山、大弯子小组</t>
  </si>
  <si>
    <t>新建1立方米取水池1个，100立方米蓄水池1个，安装φ40PE管4000米，φ32PE管3000米，φ25PE管1000米，φ20PE管2000米，水表、闸阀、占管、水龙头108套，管沟开挖及回填土石方600立方米，混凝土切割破除及恢复150米。</t>
  </si>
  <si>
    <t>改善93户382人饮水困难问题。其中脱贫不稳定户、边缘易致贫户、其他农村低收入群体10户41人。</t>
  </si>
  <si>
    <t>上村乡自扎村饮水巩固提升工程</t>
  </si>
  <si>
    <t>务那嘎、小闸塘小组</t>
  </si>
  <si>
    <t>新建50立方米蓄水池4个，安装DN40镀锌钢管6200米，DN32镀锌钢管1300米，DN20镀锌钢管3300米，DN15镀锌钢管1700米，深井泵2台，配电房2间，智能控制配电设施4套，电力线路300米，闸阀井2个，水表、占管、闸阀、水龙头76套，管沟开挖及回填土石方500立方米，混凝土切割破除及恢复150米。</t>
  </si>
  <si>
    <t>改善76户298人饮水困难问题。其中脱贫不稳定户、边缘易致贫户、其他农村低收入群体24户96人。</t>
  </si>
  <si>
    <t>大桥乡地德卡十八组饮水安全维修养护项目</t>
  </si>
  <si>
    <t>地德卡村</t>
  </si>
  <si>
    <t>新建取水坝1座，3.6万元；新建取水池1个，0.9万元；安装DN25热镀锌钢管7000米，单价24.6元每米，17.22万元；安装自动浮球阀1套，单价1200元每套，0.12万元；管道土方开挖1356.5立方米，单价24.03元/立方米，3.26万元；管道土方回填1356.5立方米，单价14.01元/立方米，1.90万元。合计概算投资27万元。</t>
  </si>
  <si>
    <t>项目建成后，改善30户126人的饮水安全，其中：脱贫不稳定户、边缘易致贫户及其他农村低收入群体6户10人。</t>
  </si>
  <si>
    <t>大桥乡水磨村韩家村和水塘子安全饮水工程</t>
  </si>
  <si>
    <t>水磨村</t>
  </si>
  <si>
    <t>新建20立方米蓄水池2个、抽水泵站1座，安装管道6000米、水表及水龙头30套。</t>
  </si>
  <si>
    <t>改善74户140人的饮水安全，其中脱贫户8户20人，“三类监测对象”3户10人。</t>
  </si>
  <si>
    <t>田坝乡漆树村饮水工程</t>
  </si>
  <si>
    <t>漆树村</t>
  </si>
  <si>
    <t>新村小组新建20立方米蓄水池1个，安装ΦPE32管2000米，安装ΦPE25管1000米，治度小组新建50立方米蓄水池1个，安装ΦPE32管2000米。</t>
  </si>
  <si>
    <t>改善40户149人饮水安全问题，其中“三类监测对象”7户31人</t>
  </si>
  <si>
    <t>田坝乡公锁村饮水工程</t>
  </si>
  <si>
    <t>公锁村</t>
  </si>
  <si>
    <t>新建50立方米蓄水池1个，2立方米取水池1个，安装DN40镀锌管2000米，ΦPE50管2500米，ΦPE25管3000米。</t>
  </si>
  <si>
    <t>改善21户83人饮水安全问题，其中“三类监测对象”4户22人</t>
  </si>
  <si>
    <t>金钟街道龙潭社区东和实验高中片区人饮管网改造项目</t>
  </si>
  <si>
    <t>新建DN200管道1284米、DN160管道480米、DN100管道480米、DN50管道1500米，重建管道沟2244米、拆除重建综合水表井2个，新建闸阀井16个及安装闸阀、伸缩接、单向阀、水表等配套设施设备。</t>
  </si>
  <si>
    <t>解决该片区4个小组、1所学校608户7778人（其中脱贫户及三类监测对象124户378人）的人饮水保障率不高的问题。</t>
  </si>
  <si>
    <t>娜姑镇发基卡村农村饮水安全工程</t>
  </si>
  <si>
    <t>发基卡</t>
  </si>
  <si>
    <t>大桥水库人畜饮水，主管6千米，入户管26000米，100立方米水池1个。</t>
  </si>
  <si>
    <t>工程建设受益458户1377人，其中包含脱贫不稳定户、边缘易致贫户，其他农村低收入群体90户140人的饮水安全问题。</t>
  </si>
  <si>
    <t>娜姑镇白雾村农村饮水安全工程</t>
  </si>
  <si>
    <t>新建一条5500米DN80管道到白雾村供7-13、15村民小组居民用水。</t>
  </si>
  <si>
    <t>工程改造受益2454户6626人，其中包含脱贫不稳定户16户67人，边缘易致贫户36户131人，其他农村低收入群体210户人的饮水安全问题。</t>
  </si>
  <si>
    <t>纸厂乡鄢家村饮水工程</t>
  </si>
  <si>
    <t>新建20立方米水箱13个，安装PE32管1000米。PE25管2000米。在顺马小组安装DN25管300米，DN20管2500米。安装DN40闸阀13个，安装DN25闸阀36个，安装浮球阀13个。</t>
  </si>
  <si>
    <t>项目建设受益880户2679人，其中建档立卡脱贫人口341户1398人（脱贫不稳定户101户417人、边缘易致贫户13户46人。）</t>
  </si>
  <si>
    <t>雨碌乡铁厂村大竹园提水工程</t>
  </si>
  <si>
    <t>铁厂村大竹园</t>
  </si>
  <si>
    <t>建抽水泵站1座，装机容量24千瓦，配套100立方米水池1个，DN100压力输水管2.1千米。</t>
  </si>
  <si>
    <t>巩固提升1个村委会1个村民小组57户192人饮水问题，其中其中脱贫不稳定户、边缘易致贫户、其他农村低收入群体3户11人。</t>
  </si>
  <si>
    <t>大井镇井田社区饮水工程</t>
  </si>
  <si>
    <t>井田</t>
  </si>
  <si>
    <t>新建20立方米水池一个，100立方米蓄水池一个，维修200立方米水池一个，闸阀房一座，DN25镀锌钢管1500米，PE50管1500米，PE40管1200米、PE32管3000米，PE25管2000米、PE20管3000米，抽水泵两套（信号线）智能控制柜，计量设施（单式表箱、水表闸阀站管龙头82套），闸阀井一座，管道土方开挖及回填、路面切割。</t>
  </si>
  <si>
    <t>项目建成后解决和改善173户542人，其中建档立卡脱贫人口36户127人，脱贫不稳定户11户51人饮水问题</t>
  </si>
  <si>
    <t>大井镇马鞍村安置点饮水工程</t>
  </si>
  <si>
    <t>马鞍村</t>
  </si>
  <si>
    <t>新建蓄水池一个50立方米，DN40镀锌钢管道1500米，PE32管道1500米，PE20管2000米。DN40闸阀1套、浮球阀一套，水表箱、水表水龙头站管闸阀25套。</t>
  </si>
  <si>
    <t>改善项目区25户70人饮水安全问题。</t>
  </si>
  <si>
    <t>古城街道青云村三组和四组饮水安全巩固提升工程</t>
  </si>
  <si>
    <t>青云村3、4组</t>
  </si>
  <si>
    <t>新建PEφ90供水管道1000米，估算投资4.7万元；PEφ63供水管道3000米，估算投资6万元；PEφ25供水管道5000米，估算投资3万元，管道人工开挖土方及回填6.3万元，合计概算投资20万元。</t>
  </si>
  <si>
    <t>工程建设受益150户405人，其中包含脱贫不稳定户、边缘易致贫户，其他农村低收入群体41户83人的饮水安全问题。</t>
  </si>
  <si>
    <t>乐业镇曾家村饮水安全巩固提升工程</t>
  </si>
  <si>
    <t>曾家村</t>
  </si>
  <si>
    <t>建设50立方米蓄水池2个，闸阀井2个；安装铺设Φ50PE--Φ20PE供水管网7000米，安装铺设DN50--DN32供水管网6500米；新建闸阀房10平方米。</t>
  </si>
  <si>
    <t>改善377户1233人的饮水安全问题，促进畜牧养殖业发展。其中脱贫户111户415人，“三类监测对象”21户60人。</t>
  </si>
  <si>
    <t>乐业镇碑木村饮水工程</t>
  </si>
  <si>
    <t>碑木村</t>
  </si>
  <si>
    <t>建设50立方米蓄水池2个、3立方米产水池1个；安装铺设DN50--DN40供水管网2600米，安装铺设Φ63PE--Φ20PE供水管网13500米；架设电力线路500米，安装提水设备1套，新建闸阀房12平方米；安装入户配套151套。</t>
  </si>
  <si>
    <t>改善209户624人的饮水安全问题，促进畜牧养殖业发展。其中脱贫户39户134人，“三类监测对象”9户19人。</t>
  </si>
  <si>
    <t>马路乡龙元村人畜饮水工程</t>
  </si>
  <si>
    <t>龙元村</t>
  </si>
  <si>
    <t>安装村内管网9796米，其中:PE50管2183米、PE32管1145米、PE20管6468米；闸阀井31座，减压池1座。</t>
  </si>
  <si>
    <t>有效巩固提升137户490人的饮水安全，其中可以有效巩固提升脱贫不稳定户、边缘易致贫户、其他农村低收入群体20户52人的饮水安全。</t>
  </si>
  <si>
    <t>马路乡半坡村人畜饮水工程</t>
  </si>
  <si>
    <t>半坡村</t>
  </si>
  <si>
    <t>安装村内管网30386米，其中:PE75管576米、PE63管1818米、PE50管2114米、PE40管7778米、PE32管1140米、PE20管16960米；闸阀井42座，减压池4座。</t>
  </si>
  <si>
    <t>有效巩固提升424户1456人的饮水安全，其中可以有效巩固提升脱贫不稳定户、边缘易致贫户、其他农村低收入群体19户54人的饮水安全。</t>
  </si>
  <si>
    <t>马路乡水口村人畜饮水工程</t>
  </si>
  <si>
    <t>水口村</t>
  </si>
  <si>
    <t>安装村内管网10360米，其中:DN50内外涂塑钢管160米、DN40内外涂塑钢管1200米、DN32内外涂塑钢管3000米、DN20内外涂塑钢管6000米；闸阀井15座，减压池2座。</t>
  </si>
  <si>
    <t>有效巩固提升145户497人的饮水安全其中可以有效巩固提升脱贫不稳定户、边缘易致贫户、其他农村低收入群体12户42人的饮水安全</t>
  </si>
  <si>
    <t>金钟街道乌龙社区六组饮水工程</t>
  </si>
  <si>
    <t>新建50立方米蓄水池1个，3立方米取水池（消毒池、沉淀池、过滤池）2个，取水坝1道，水表井98个，安装Φ50PE管2550米、Φ32PE管3500米、Φ25PE管7840米，水表及水龙头站杆98套，水表井98个。</t>
  </si>
  <si>
    <t>改善98户332人饮水困难问题，（其中脱贫户及三类监测对象8户32人）。</t>
  </si>
  <si>
    <t>金钟街道竹园村十组饮水安全巩固提升工程</t>
  </si>
  <si>
    <t>新建100立方米蓄水池1座，新建取水池1座，安装Φ50PE管2000米，Φ32PE管5000米，Φ25PE管6000米，安装水表井21个，安装水表34套。</t>
  </si>
  <si>
    <t>解决竹园村十组，34户共计120人畜高质量饮水问题。（其中脱贫户及三类监测对象6户16人）。</t>
  </si>
  <si>
    <t>金钟街道龙潭社区一至十组管网改造二期工程</t>
  </si>
  <si>
    <t>安装Φ110PE管566米、Φ75PE管3392米、Φ50PE管1429米、Φ32PE管32300米、Φ25PE管48104米，水表及水表井646个，地下消火栓18个，混凝土路面管沟切割开挖1572.83立方米，混凝土路面管沟C20砼恢复1572.83立方米，管沟粗砂回填3391.83立方米。</t>
  </si>
  <si>
    <t>改善1025户3482人饮水困难问题，（其中脱贫户及三类监测对象273户903人）。</t>
  </si>
  <si>
    <t>古城街道边河社区饮水安全巩固提升工程</t>
  </si>
  <si>
    <t>边河社区青龙寺、三组岩峰洞</t>
  </si>
  <si>
    <t>边河社区新建100立方米蓄水池2个，其中：青龙寺新建100立方米蓄水池一个、三组岩峰洞新建100立方米蓄水池一个。新安装DN80镀锌管1000米，DN50镀锌管1000米，土方人工开挖及回填，混凝土切缝及恢复2000米。</t>
  </si>
  <si>
    <t>改善963户2972人饮水困难问题。其中，脱贫户16户41人。</t>
  </si>
  <si>
    <t>古城街道堂琅社区五组饮水巩固提升工程</t>
  </si>
  <si>
    <t>堂琅社区5组</t>
  </si>
  <si>
    <t>堂琅社区5组安装DN200内涤塑外镀锌钢管5600米，100级PE110聚乙烯给水管6000米，100级PE63聚乙烯给水管3800米，100级PE25聚乙烯给水管5000米，水表等计量设施200套；管道土方开挖及回填、混凝土路面开挖、切缝及恢复。</t>
  </si>
  <si>
    <t>改善341户727人饮水困难问题。</t>
  </si>
  <si>
    <t>宝云街道赵家村社区农村人畜饮水安全工程</t>
  </si>
  <si>
    <t>赵家村社区</t>
  </si>
  <si>
    <t>赵家村给水管道改造：卧式DN40水表58套，DN100衬塑钢管110米，DN40衬塑钢管8565米，DN25衬塑钢管2677米，截止阀：198套，其他：土方开挖回填，吊顶破坏恢复，板面开洞修补等。</t>
  </si>
  <si>
    <t>解决赵家村社区198户792人安全饮水问题，其中涉及脱贫户36户144人。</t>
  </si>
  <si>
    <t>宝云街道三道村农村人畜饮水安全工程</t>
  </si>
  <si>
    <t>三道村四组、五组</t>
  </si>
  <si>
    <t>新建50立方米水池1个，安装PE40管3000米，PE32管4000米，PE25分管6000米，PE20入户管10000米，入户设施200套硬化路面切割500米。</t>
  </si>
  <si>
    <t>项目建成后，解决三道村四、五组200户806人安全饮水问题，其中涉及脱贫户60户242人。</t>
  </si>
  <si>
    <t>宝云街道仙龙社区饮水工程建设工程</t>
  </si>
  <si>
    <t>1、仙龙社区箐门口大箐沟、小箐沟取水点各新建沉沙池一个，规格：30立方米、钢混结构。2、更换的水处理设备1套（50立方米/小时），新建50立方米蓄水池一个，一体化超滤膜智能水处理设备一套，监控设备一套。</t>
  </si>
  <si>
    <t>项目建成后，可解决仙龙社区一组至七组712户2889人安全饮水问题，其中涉及脱贫户182户646人。</t>
  </si>
  <si>
    <t>者海镇三家村饮水安全巩固提升工程</t>
  </si>
  <si>
    <t>三家村</t>
  </si>
  <si>
    <t>安装水表、表箱、防盗阀、闸阀1020套，管道23千米，混凝土管槽切割1.2千米。</t>
  </si>
  <si>
    <t>改善三家村村委会1020户，3060人的饮水安全，其中，脱贫不稳定户、边缘易致贫户、其他农村低收入群体51户163人。</t>
  </si>
  <si>
    <t>者海镇新店子饮水安全巩固提升工程</t>
  </si>
  <si>
    <t>新店子</t>
  </si>
  <si>
    <t>安装水表、表箱、防盗阀、闸阀1307套，管道24千米，混凝土管槽切割2.3千米。</t>
  </si>
  <si>
    <t>改善新店子村委会1307户，4069人的饮水安全，其中，脱贫不稳定户、边缘易致贫户、其他农村低收入群体18户77人。</t>
  </si>
  <si>
    <t>者海镇付家村饮水安全巩固提升工程</t>
  </si>
  <si>
    <t>付家村木匠沟</t>
  </si>
  <si>
    <t>新建20立方米1个，50立方米蓄水池1个，100立方米蓄水池1个，安装管道7.5千米，安装水表、站管、水龙头80套，水泵站1座，抽水供电设备，泵房、闸阀房1间。</t>
  </si>
  <si>
    <t>解决和改善付家村木匠沟80户，255人的饮水安全，其中脱贫不稳定户6户19人。</t>
  </si>
  <si>
    <t>者海镇油房村饮水安全巩固提升工程</t>
  </si>
  <si>
    <t>油房村三组</t>
  </si>
  <si>
    <t>安装管道7千米，从大山到大坪子村，取水点改造，蓄水池改造，管网改造。</t>
  </si>
  <si>
    <t>解决和改善油房村三组96户，348人的饮水安全，其中脱贫不稳定户4户8人。</t>
  </si>
  <si>
    <t>油房村七组</t>
  </si>
  <si>
    <t>新建20立方米蓄水池一个，100立方米蓄水池一个，安装管道5千米，水龙头73套，抽水站1座。</t>
  </si>
  <si>
    <t>解决和改善油房村七组73户，216人的饮水安全，其中脱贫不稳定户3户7人。</t>
  </si>
  <si>
    <t>者海镇多发村饮水安全巩固提升工程</t>
  </si>
  <si>
    <t>多发村十组</t>
  </si>
  <si>
    <t>新建100立方米蓄水池1个，5立方米取水池1个，安装管道10.4千米，管槽开挖回填8500米，混凝土管槽切割恢复450米。</t>
  </si>
  <si>
    <t>解决和改善多发村十组86户203人，其中脱贫不稳定户4户，16人的饮水安全。</t>
  </si>
  <si>
    <t>矿山镇矿山村饮水工程</t>
  </si>
  <si>
    <t>矿山村</t>
  </si>
  <si>
    <t>新建100立方米不锈钢蓄水池一座、取水池3座，φ40PE管6000米，土石方开挖回填5000立方米，恢复路面40平方米。</t>
  </si>
  <si>
    <t>解决和改善230户759人，其中建档立卡脱贫人口92户339人，脱贫不稳定户51户180人饮水问题。</t>
  </si>
  <si>
    <t>矿山镇矿山镇洒衣村饮水工程</t>
  </si>
  <si>
    <t>新建50立方米不锈钢水池3座，φ32PE管3000米，φ20PE管1000米。</t>
  </si>
  <si>
    <t>解决和改善122户355人，其中建档立卡脱贫人口58户167人，脱贫不稳定户34户110人饮水问题。</t>
  </si>
  <si>
    <t>大井镇水窖工程</t>
  </si>
  <si>
    <t>大井镇新建水窖100个，每个蓄水20立方米。</t>
  </si>
  <si>
    <t>改善项目区100户258人饮水安全问题，其中户100户258人，“三类监测对象”5户12人</t>
  </si>
  <si>
    <t>大井镇尖山村饮水工程</t>
  </si>
  <si>
    <t>尖山村</t>
  </si>
  <si>
    <t>安装PE63管2500米，水表闸阀站管水龙头100套。</t>
  </si>
  <si>
    <t>改善项目区100户192人饮水安全问题，其中户100户192人，“三类监测对象”2户4人。</t>
  </si>
  <si>
    <t>大井镇治补村管道维修养护工程</t>
  </si>
  <si>
    <t>治补村老化管道拆除，新建主管道180米，钢绳安装焊接、桥墩维护及新建等。</t>
  </si>
  <si>
    <t>解决178户536人饮水，灌溉耕地420亩及群众安全出行。</t>
  </si>
  <si>
    <t>大井镇维修养护工程</t>
  </si>
  <si>
    <t>新建100立方米水池一个。维修及新安PE20-32管道15000米。</t>
  </si>
  <si>
    <t>改善项目区22户46人及学校的饮水安全问题，其中户22户46人，“三类监测对象”1户1人。</t>
  </si>
  <si>
    <t>大井镇管道更换维修工程</t>
  </si>
  <si>
    <t>全镇各村（组）更换维修不同型号镀锌钢管、PE管道50000米。</t>
  </si>
  <si>
    <t>改善项目区82户232人饮水安全问题，其中户82户232人，“三类监测对象”3户8人。</t>
  </si>
  <si>
    <t>待补镇哨牌水厂管网改造项目</t>
  </si>
  <si>
    <t>铺设DN50管道12千米，DN32管道6千米，DN25管道10千米，PE20管道28千米，新建蓄水池100立方米1个，水表站杆750套，混凝土路面开槽30千米。</t>
  </si>
  <si>
    <t>工程建设受益630户1876人，其中包含脱贫不稳定户、边缘易致贫户，其他农村低收入群体96户297人的饮水安全问题。</t>
  </si>
  <si>
    <t>待补镇汤德村管网改造工程</t>
  </si>
  <si>
    <t>汤德村</t>
  </si>
  <si>
    <t>汤德村新建水池30立方米，铺设管道32千米，水表站杆210套。</t>
  </si>
  <si>
    <t>工程建设受益490户1485人，其中包含脱贫不稳定户、边缘易致贫户，其他农村低收入群体84户276人的饮水安全问题。</t>
  </si>
  <si>
    <t>待补镇咩则村管网改造工程</t>
  </si>
  <si>
    <t>咩则村</t>
  </si>
  <si>
    <t>新建水池30立方米水池1个，50立方米水池2个，铺设管道38千米，水表站杆300套。</t>
  </si>
  <si>
    <t>工程建设受益458户1377人，其中包含脱贫不稳定户、边缘易致贫户，其他农村低收入群体225户863人的饮水安全问题。</t>
  </si>
  <si>
    <t>待补镇待补社区管网维护工程</t>
  </si>
  <si>
    <t>待补社区</t>
  </si>
  <si>
    <t>更换DN50管道3400米，PE50管道50000米，PE20管道6000米，入户配套180套。混凝土开槽750平方米，恢复15立方米。</t>
  </si>
  <si>
    <t>工程建设受益135户475人，其中包含脱贫不稳定户、边缘易致贫户，其他农村低收入群体8户32人的饮水安全问题。</t>
  </si>
  <si>
    <t>鲁纳乡座舍村安全饮水巩固提升工程</t>
  </si>
  <si>
    <t>新建6立方米取水池1个，30立方米蓄水池1个，50立方米蓄水池1个，安装Φ50PE管3000米，Φ32PE管1800米，Φ20PE管2800米，水表、站杆、水龙头30套，DN40衬塑钢600米，开挖土方1008立方米，回填土方864立方米。安装15.5千瓦抽水泵2台，12平方米闸阀房一间，400伏动力电表一套。</t>
  </si>
  <si>
    <t>巩固和提升94户306人的饮水困难问题，其中脱贫不稳定户、边缘易致贫户、其他农村低收入群体12户28人。</t>
  </si>
  <si>
    <t>鲁纳乡朝阳村雪白箐小组安全饮水巩固提升工程</t>
  </si>
  <si>
    <t>新建3立方米取水池1个，50立方米蓄水池1个，安装Φ50PE管8500米，DN50衬塑钢管600米，开挖土方1785立方米，回填土方1530立方米。</t>
  </si>
  <si>
    <t>改善52户196人饮水困难问题，其中脱贫不稳定户、边缘易致贫户、其他农村低收入群体，15户57人。</t>
  </si>
  <si>
    <t>鲁纳乡朝阳村朝阳小组安全饮水巩固提升工程</t>
  </si>
  <si>
    <t>新建3立方米取水池1个，修缮100立方米蓄水池1个，安装Φ63PE管7900米，DN50*2.75衬塑钢管480米，开挖土方1659立方米，回填土方1422立方米。</t>
  </si>
  <si>
    <t>改善60户228人饮水困难问题，其中脱贫不稳定户、边缘易致贫户、其他农村低收入群体，14户56人。</t>
  </si>
  <si>
    <t>鲁纳乡狮子村偏箐安全饮水巩固提升工程</t>
  </si>
  <si>
    <t>新建30立方米蓄水池1个，50立方米蓄水池1个，安装Φ50PE管1600米，Φ32PE管600米，Φ20PE管800米，水表、站杆、水咀5套，开挖土方672立方米，回填土方576立方米，15.5千瓦抽水泵2台，12平方米闸阀房一间，400V输电线路400米，400V动力电表一套，进场道路土方开挖360立方米。</t>
  </si>
  <si>
    <t>改善4户16人饮水困难问题，其中脱贫不稳定户、边缘易致贫户、其他农村低收入群体，3户13人。</t>
  </si>
  <si>
    <t>鲁纳乡窝坡村安全饮水巩固提升工程</t>
  </si>
  <si>
    <t>新建6立方米取水池1个，Φ32PE管3100米，Φ20PE管800米，水表、站杆、水咀7套，DN25钢管600米，开挖土方651立方米，回填土方558立方米。11千瓦抽水泵1台，220V输电线路200米。混凝土路面切割外运4.8立方米，混凝土路面恢复4.8立方米。</t>
  </si>
  <si>
    <t>改善10户37人饮水困难问题，其中脱贫不稳定户、边缘易致贫户、其他农村低收入群体，6户19人。</t>
  </si>
  <si>
    <t>鲁纳乡银厂村老房子小石岩岩脚安全饮水巩固提升工程</t>
  </si>
  <si>
    <t>银厂村</t>
  </si>
  <si>
    <t>新建3立方米取水池1个，100立方米蓄水池1个，安装Φ32PE管6000米，DN25钢管1000米，开挖土方1260立方米，回填土方1080立方米。</t>
  </si>
  <si>
    <t>改善285户1029人饮水困难问题，其中脱贫不稳定户、边缘易致贫户、其他农村低收入群体8户32人。</t>
  </si>
  <si>
    <t>鲁纳乡雨沐村安全饮水巩固提升工程</t>
  </si>
  <si>
    <t>雨沐村</t>
  </si>
  <si>
    <t>建取水坝一道，100立方米水池1个，安装DN50衬塑钢管120米，φ63PE管1600米，
φ25PE管600米。管沟土方开挖462立方米，土方回填462立方米。安装真空断路器1台，S11-50/10(通变)1台，10kV架空绝缘导线（含12米电杆）400米，400V输电线路120米，400V动力表2套，GP柜1个，带点作业1次，安装15.5千瓦变频泵2台。16平方米水泵房一间。</t>
  </si>
  <si>
    <t>改善301户983人饮水困难问题，其中脱贫不稳定户、边缘易致贫户、其他农村低收入群体,“三类监测对象”14户56人。</t>
  </si>
  <si>
    <t>鲁纳乡新营村甲岩安全饮水巩固提升工程</t>
  </si>
  <si>
    <t>安装Φ50PE管1200米，Φ32PE管1400米，Φ20PE管6200米，水表井5个，水表、站杆、水咀46套。管沟土方开挖546立方米，土方回填432立方米。</t>
  </si>
  <si>
    <t>改善46户178人饮水困难问题，其中脱贫不稳定户、边缘易致贫户、其他农村低收入群体，4户9人。</t>
  </si>
  <si>
    <t>鲁纳乡新营村凹子地和红皮坡安全饮水巩固提升工程</t>
  </si>
  <si>
    <t>新建3立方米取水池1个，50立方米水池1个，安装Φ50PE管2600米，Φ32PE管900米，DN40衬塑钢管480米，开挖土方735立方米，回填土方630立方米。</t>
  </si>
  <si>
    <t>改善166户563人饮水困难问题，其中脱贫不稳定户、边缘易致贫户、其他农村低收入群体，14户43人。</t>
  </si>
  <si>
    <t>鲁纳乡白坡村妥拖安全饮水巩固提升工程</t>
  </si>
  <si>
    <t>白坡村</t>
  </si>
  <si>
    <t>建100立方米水池1个，安装φ50PE管1000米，φ32PE管600米，φ20PE管7600米。管沟土方开挖336立方米，土方回填288立方米。水表井7个，水表、站杆、水咀55套。混凝土路面切割外运3.6立方米，混凝土路面恢复3.6立方米。</t>
  </si>
  <si>
    <t>改善55户219人饮水困难问题，其中脱贫不稳定户、边缘易致贫户、其他农村低收入群体，6户6人。</t>
  </si>
  <si>
    <t>鲁纳乡白坡村安全饮水巩固提升工程</t>
  </si>
  <si>
    <t>建闸阀井11个，DN65无缝钢管6000米。</t>
  </si>
  <si>
    <t>改善480户1680人饮水困难问题，其中脱贫不稳定户、边缘易致贫户、其他农村低收入群体42户156人。</t>
  </si>
  <si>
    <t>田坝乡李子箐饮水工程</t>
  </si>
  <si>
    <t>李子箐村</t>
  </si>
  <si>
    <t>新建20立方米水窑60个。</t>
  </si>
  <si>
    <t>改善60户257人饮水安全问题，其中“三类监测对象”13户45人</t>
  </si>
  <si>
    <t>田坝乡金槽村饮水工程</t>
  </si>
  <si>
    <t>金槽村</t>
  </si>
  <si>
    <t>新建20立方米水窖82个。</t>
  </si>
  <si>
    <t>改善82户318人饮水安全问题，其中“三类监测对象”14户53人</t>
  </si>
  <si>
    <t>田坝乡板坡村饮水工程</t>
  </si>
  <si>
    <t>新建20立方米水窖15个。</t>
  </si>
  <si>
    <t>改善15户61人饮水安全问题，其中“三类监测对象”1户4人</t>
  </si>
  <si>
    <t>田坝乡奋斗村饮水工程</t>
  </si>
  <si>
    <t>奋斗村</t>
  </si>
  <si>
    <t>新建20立方米水窖31个。</t>
  </si>
  <si>
    <t>改善31户127人饮水安全问题，其中“三类监测对象”6户25人</t>
  </si>
  <si>
    <t>新街乡集镇供水工程</t>
  </si>
  <si>
    <t>改造水厂水处理设备及消毒功能硬件设施；(新建250立方米/小时预沉池1个，新建250立方米/小时絮凝沉淀池1组，新建250立方米/小时无阀滤池1组，新建1000立方米清水池1个，新建加氯加药设备1套)，增加供水水源2处，改造供水管网PE160管500米，PE90管6800米，PE50管6000米、安装水表箱350套；建设办公用房及仓库1800平方米，需要建围墙400米；进厂道路需要硬化路面长500米，宽3.5米，建设排水沟渠等基础设施。</t>
  </si>
  <si>
    <t>主要受益群众包括新大街、移民易地搬迁小区、14家单位部门、新街村共计用水户471户3197人以及下一步要扩展的哈卡村1105户4420人、集镇农贸市场用水户30户80人。</t>
  </si>
  <si>
    <t>上村乡小箐村和闸塘村饮水巩固提升工程</t>
  </si>
  <si>
    <t>小箐村、闸塘村</t>
  </si>
  <si>
    <t>新建6立方米三格式取水、过滤、沉淀池1个，100立方米蓄水池3个，50立方米蓄水池1个，安装DN65镀锌钢管8500米，DN32镀锌钢管4300米，DN25镀锌钢管3000米，φ32PE管4000米，φ25PE管6000米，管沟开挖及回填土石方600立方米。</t>
  </si>
  <si>
    <t>项目建成后解决、改善393户1526人饮水困难问题，其中，脱贫不稳定户、边缘易致贫户、其他农村低收入群体“三类监测对象”62户256人。</t>
  </si>
  <si>
    <t>上村乡播乐村大陷塘小组饮水巩固提升工程</t>
  </si>
  <si>
    <t>大陷塘小组</t>
  </si>
  <si>
    <t>新建100立方米蓄水池1个，安装φ32PE管4000米，φ25PE管3000米，管道填埋开挖及回填土石方500立方米，混凝土切割破除及恢复100米。</t>
  </si>
  <si>
    <t>改善54户248人饮水困难问题。其中脱贫不稳定户、边缘易致贫户、其他农村低收入群体10户46人。</t>
  </si>
  <si>
    <t>上村乡法科村挖泥小组饮水巩固提升工程</t>
  </si>
  <si>
    <t>挖泥小组</t>
  </si>
  <si>
    <t>新建1立方米取水池2个，50立方米蓄水池2个，φ25管5000米，φ20PE管4000米，管沟开挖及回填土石方550立方米。</t>
  </si>
  <si>
    <t>改善17户73人饮水困难问题。其中脱贫不稳定户、边缘易致贫户、其他农村低收入群体10户46人。</t>
  </si>
  <si>
    <t>上村乡坪地村饮水巩固提升工程</t>
  </si>
  <si>
    <t>唐家屋基、新房子小组</t>
  </si>
  <si>
    <t>新建50立方米蓄水池1个，30立方米蓄水池2个，安装φ32PE管1000米，φ25PE管2600米，200米扬程抽水泵1台，配电房1间6平方米，配电设施1套，水表、占管、闸阀、水龙头73套，管沟开挖及回填土石方200立方米，混凝土切割破除及恢复150米。</t>
  </si>
  <si>
    <t>改善73户285人饮水困难问题。其中脱贫不稳定户、边缘易致贫户、其他农村低收入群体25户102人。</t>
  </si>
  <si>
    <t>上村乡播乐村山背后饮水巩固提升工程</t>
  </si>
  <si>
    <t>山背后小组</t>
  </si>
  <si>
    <t>新建1立方米取水池1个，50立方米蓄水池1个，安装φ32PE管3000米，管道填埋开挖及回填土石方200立方米。</t>
  </si>
  <si>
    <t>改善35户121人饮水困难问题。其中脱贫不稳定户、边缘易致贫户、其他农村低收入群体6户15人。</t>
  </si>
  <si>
    <t>上村乡法科村烂箐小组饮水巩固提升工程</t>
  </si>
  <si>
    <t>烂箐小组</t>
  </si>
  <si>
    <t>新建1立方米取水池1个，50立方米蓄水池2个，安装φ25PE管5000米，φ20PE管3000米，管沟开挖及回填土石方500立方米。</t>
  </si>
  <si>
    <t>改善38户170人饮水困难问题。其中脱贫不稳定户、边缘易致贫户、其他农村低收入群体11户37人。</t>
  </si>
  <si>
    <t>娜姑镇则补村农村饮水安全工程</t>
  </si>
  <si>
    <t>则补村</t>
  </si>
  <si>
    <t>则补村PVC、PE管道更换镀锌管道改造，则补村：安装DN150热镀锌钢管1500米，DN50热镀锌钢管1400米，DN25热镀锌钢管2000米，DN20热镀锌钢管2000米，DN15热镀锌钢管4000米。</t>
  </si>
  <si>
    <t>工程改造受益3018户，8417人，其中包含脱贫不稳定户83户312人，边缘易致贫户61户233人，其他农村低收入群体3户13人的饮水安全问题。</t>
  </si>
  <si>
    <t>娜姑镇乐里村农村饮水安全工程</t>
  </si>
  <si>
    <t>乐里村PVC、PE管道更换镀锌管道改造，乐里村：安装DN150热镀锌钢管1300米，DN25热镀锌钢管2000米，DN20热镀锌钢管3000米，DN15热镀锌钢管4000米。</t>
  </si>
  <si>
    <t>工程改造受益2318户，6632人，其中包含脱贫不稳定户252户881人，边缘易致贫户13户42人，其他农村低收入群体3户11人的饮水安全问题。</t>
  </si>
  <si>
    <t>娜姑镇石咀村农村饮水安全工程</t>
  </si>
  <si>
    <t>石咀村PVC、PE管道更换镀锌管道改造，石咀村：安装DN150热镀锌钢管800米，DN80热镀锌钢管1500米，DN50热镀锌钢管3000米，DN20热镀锌钢管4000米，DN15热镀锌钢管3000米。</t>
  </si>
  <si>
    <t>工程改造受益2094户，5653人，其中包含脱贫不稳定户134户536人，边缘易致贫户57户228人，其他农村低收入群体101户414人的饮水安全问题。</t>
  </si>
  <si>
    <t>娜姑镇落水村农村饮水安全工程</t>
  </si>
  <si>
    <t>落水村</t>
  </si>
  <si>
    <t>落水村PE管道更换镀锌管道改造，落水村：安装DN150热镀锌钢管3800米，DN50热镀锌钢管3000米。</t>
  </si>
  <si>
    <t>工程改造受益2150户2229人，其中包含脱贫不稳定户58户210人，边缘易致贫户47户142人，其他农村低收入群体291户297人的饮水安全问题。</t>
  </si>
  <si>
    <t>老厂乡卡龙村六组和八组安全饮水巩固提升工程</t>
  </si>
  <si>
    <t>卡龙村</t>
  </si>
  <si>
    <t>新建2立方米取水池1个，安装Φ25PE管2400米，Φ20PE管2100米.</t>
  </si>
  <si>
    <t>改善37户162人饮水困难问题。</t>
  </si>
  <si>
    <t>老厂乡田尾巴村一组和四组安全饮水巩固提升工程</t>
  </si>
  <si>
    <t>田尾巴村</t>
  </si>
  <si>
    <t>新建30立方米水池1个，安装DN25热镀锌管2300米，DN20热镀锌管620米，DN15热镀锌管1600米，Φ32PE管8000米，ΦP25E管1500米，水表、站杆、龙头、闸阀46套</t>
  </si>
  <si>
    <t>改善146户482人饮水困难问题，其中脱贫不稳定户、边缘易致贫户1户2人。</t>
  </si>
  <si>
    <t>老厂乡白沙村一和二组安全饮水巩固提升工程</t>
  </si>
  <si>
    <t>新建2立方米取水池1个，200立方米蓄水池1个，30立方米蓄水池1个，安装Φ32PE管4000米，Φ25PE管4200米，Φ20PE管2000米.</t>
  </si>
  <si>
    <t>改善164户553人饮水困难问题，其中脱贫不稳定户、边缘易致贫户4户15人。</t>
  </si>
  <si>
    <t>迤车镇索桥箐口五谷中河饮水管网提质改造工程</t>
  </si>
  <si>
    <t>索桥、箐口、五谷、中河</t>
  </si>
  <si>
    <t>安装DN100镀锌铁管6407米，DN50镀锌铁管4669米，PE25管373米，DN100闸阀2个，DN50闸阀7个。</t>
  </si>
  <si>
    <t>改善4个村委会13个村民小组384户1366人饮水问题。</t>
  </si>
  <si>
    <t>迤车镇西土村饮水安全巩固提升工程</t>
  </si>
  <si>
    <t>西土村</t>
  </si>
  <si>
    <t>新建100立方米蓄水池1个，10立方米取水池1个，安装DN32镀锌管0.2千米，安装Φ25PE管5千米，安装3相电机150米扬程抽水泵1台及配电设备，水表水龙头站杆90套。</t>
  </si>
  <si>
    <t>改善75户244人畜饮水问题，其中脱贫户11户53人，“三类监测对象”2户3人。</t>
  </si>
  <si>
    <t>迤车镇花房村饮水安全巩固提升工程</t>
  </si>
  <si>
    <t>花房村</t>
  </si>
  <si>
    <t>新建100立方米蓄水池1个，安装DN32镀锌管2.8千米，安装Φ32PE管3千米，安装Φ25PE管7千米，建设0.4×0.4镇墩40个，溢水管PE25管0.2千米，配套排污管，相关接头、闸阀等。</t>
  </si>
  <si>
    <t>改善105户333人畜饮水问题，其中脱贫户20户83人，“三类监测对象”1户5人。</t>
  </si>
  <si>
    <t>迤车镇小河村村饮水安全巩固提升工程</t>
  </si>
  <si>
    <t>小河村</t>
  </si>
  <si>
    <t>新建水窖14个，安装Φ25PE管2.5千米，更换Φ50PE管1千米，Φ40PE管2.5千米，Φ32PE管1千米，Φ25PE管4.2千米。</t>
  </si>
  <si>
    <t>改善510户1554人畜饮水问题，其中脱贫户63户173人，“三类监测对象”2户4人。</t>
  </si>
  <si>
    <t>火红乡阿拉米村饮水安全巩固提升工程</t>
  </si>
  <si>
    <t>阿拉米村</t>
  </si>
  <si>
    <t>新建1立方米取水池5个，40立方米蓄水池2个，安装Φ32PE管5000米，安装Φ25PE管6000米。</t>
  </si>
  <si>
    <t>受益人口237人，其中建档立卡脱贫人口108人，脱贫不稳定户人口5人。</t>
  </si>
  <si>
    <t>火红乡泥黑村饮水安全巩固提升工程</t>
  </si>
  <si>
    <t>泥黑村</t>
  </si>
  <si>
    <t>新建1立方米取水池3个，安装Φ32PE管4000米，安装Φ25PE管5000米。</t>
  </si>
  <si>
    <t>改善229户803人畜饮水问题，其中脱贫户110户103人，“三类监测对象”14户64人。</t>
  </si>
  <si>
    <t>火红乡桥边村饮水安全巩固提升工程</t>
  </si>
  <si>
    <t>维修DN125镀锌钢管1000米，安装Φ32PE管5000米，安装Φ25PE管6000米。</t>
  </si>
  <si>
    <t>受益人口290人，其中建档立卡脱贫人口109人，脱贫不稳定户人口11人。</t>
  </si>
  <si>
    <t>乐业镇丫口水厂管网维修改造工程</t>
  </si>
  <si>
    <t>二顺村、清水村、横山村</t>
  </si>
  <si>
    <t>安装铺设DN250--DN32供水管网7800米；安装铺设Φ50PE--Φ20PE供水管网6500米。</t>
  </si>
  <si>
    <t>改善3730户12397人的饮水安全问题，促进畜牧养殖业发展。其中脱贫户916户3403人，“三类监测对象”133户442人。</t>
  </si>
  <si>
    <t>乐业镇丫口村饮水工程</t>
  </si>
  <si>
    <t>新建30立方米蓄水池2个、产水池1个；安装铺设Φ40PE--Φ20PE供水管网11000米，安装铺设DN50DN--DN32供水管网1200米；架设电力线路300米，安装提水设备1套，新建闸阀房6平方米；安装入户配套126套。</t>
  </si>
  <si>
    <t>改善126户408人的饮水安全问题，促进畜牧养殖业发展。其中脱贫户28户94人，“三类监测对象”4户13人。</t>
  </si>
  <si>
    <t>乐业镇马厂水厂管网维修改造工程</t>
  </si>
  <si>
    <t>阿布卡村、务嘎村、乐业村、团坡村、马厂村</t>
  </si>
  <si>
    <t>安装铺设DN250--DN32供水管网17500米；安装铺设Φ50PE--Φ20PE供水管网9000米。</t>
  </si>
  <si>
    <t>改善5281户17609人的饮水安全问题，促进畜牧养殖业发展。其中脱贫户1159户3904人，“三类监测对象”162户511人。</t>
  </si>
  <si>
    <t>大桥乡杨梅山村三家村饮水安全维修养护工程</t>
  </si>
  <si>
    <t>新建取水坝1座、取水池1个、100立方米蓄水池1个，安装饮水管道11.2千米。</t>
  </si>
  <si>
    <t>改善89户334人的饮水安全问题，其中建档立卡29户118人。</t>
  </si>
  <si>
    <t>大桥乡团山村饮水安全巩固提升工程</t>
  </si>
  <si>
    <t>新建50立方米蓄水池3个、安装饮水管道12千米。</t>
  </si>
  <si>
    <t>改善365户1265人的饮水安全，其中脱贫户147户475人，“三类监测对象”16户48人。</t>
  </si>
  <si>
    <t>大桥乡磨盘卡村学校和村委会安全饮水项目</t>
  </si>
  <si>
    <t>磨盘卡村</t>
  </si>
  <si>
    <t>新建100立方米蓄水池1个、5立方米取水池1个，安装管道1300千米。</t>
  </si>
  <si>
    <t>改善学校、村委会120余人饮水安全问题。</t>
  </si>
  <si>
    <t>纸厂乡龙家村饮水工程</t>
  </si>
  <si>
    <t>安装20立方米水箱3个。安装DN40闸阀3个，安装DN25闸阀6个，安装浮球阀3个。安装DN25管500米。</t>
  </si>
  <si>
    <t>项目建设受益122户404人，其中建档立卡脱贫人口72户310人（脱贫不稳定户9户48人、边缘易致贫户0户0人，突发严重困难户0户0人)其他农村低收入群体12户45人。</t>
  </si>
  <si>
    <t>纸厂乡罗别古村饮水工程</t>
  </si>
  <si>
    <t>罗别古村</t>
  </si>
  <si>
    <t>安装20立方米不锈钢水箱3个，安装PE25管300米。安装DN40闸阀3个，安装DN25闸阀6个，安装浮球阀3个。</t>
  </si>
  <si>
    <t>项目建设受益110户341人，其中建档立卡脱贫人口（脱贫不稳定户25户96人。</t>
  </si>
  <si>
    <t>纸厂乡小路村饮水工程</t>
  </si>
  <si>
    <t>小路沟村</t>
  </si>
  <si>
    <t>安装PE25管4000米，10立方米水箱1个。安装DN40闸阀1个，安装DN25闸阀2个，安装浮球阀1个。</t>
  </si>
  <si>
    <t>项目建设受益48户210人，其中建档立卡脱贫人口（脱贫不稳定户5户25人、边缘易致贫户1户8人、其他农村低收入群体10户12人。</t>
  </si>
  <si>
    <t>纸厂乡大石板村饮水工程</t>
  </si>
  <si>
    <t>新建3个20立方米水箱。安装PE32管500米、PE25管1000米、PE20管1000米。安装DN40闸阀3个，安装DN25闸阀6个，安装浮球阀3个。</t>
  </si>
  <si>
    <t>项目建设受益98户307人，其中建档立卡脱贫人口（脱贫不稳定户11户39人其他农村低收入群体18户72人。</t>
  </si>
  <si>
    <t>纸厂乡灯草塘村饮水工程</t>
  </si>
  <si>
    <t>灯草塘村</t>
  </si>
  <si>
    <t>新建20立方米水箱5个，10立方米水箱2个。安装DN40闸阀7个，安装DN25闸阀14个，安装浮球阀7个。安装PE32管200米，PE25管500米，PE20管500米。</t>
  </si>
  <si>
    <t>项目建设受益304户1070人，其中建档立卡脱贫人口172户695人（脱贫不稳定户19户85人、边缘易致贫户2户8人)。</t>
  </si>
  <si>
    <t>纸厂乡人饮水窖工程</t>
  </si>
  <si>
    <t>大石板、灯草塘、浑水塘、罗别古、鄢家村</t>
  </si>
  <si>
    <t>新建20立方米水窖100个。</t>
  </si>
  <si>
    <t>解决100户359人饮水问题。</t>
  </si>
  <si>
    <t>钟屏街道河长制工作河道安全护栏安装项目</t>
  </si>
  <si>
    <t>在钟屏双河社区海子河安装钢结构安全护栏3000米。</t>
  </si>
  <si>
    <t>易地拆迁群众人口密度大，河道护栏的安装有效防范防溺水等安全事故，保护3256户11000人的安全出行。</t>
  </si>
  <si>
    <t>蔡英</t>
  </si>
  <si>
    <t>13618745303</t>
  </si>
  <si>
    <t>乐业镇蒋家大闸坝塘除险加固工程</t>
  </si>
  <si>
    <t>建设排水涵洞1个、安装闸门启闭设备1套；坝埂防渗处理90米；坝塘内清淤1600立方米。</t>
  </si>
  <si>
    <t>保障坝塘安全度汛；解决800余亩耕地灌溉用水，助推辣椒、蔬菜产业发展。其中脱贫户320户1173人，“三类监测对象”25户85人。</t>
  </si>
  <si>
    <t>鲁纳乡朝阳水库北干管引水工程</t>
  </si>
  <si>
    <t>土方开挖490立方米，安装DN450螺旋焊管516米，伸缩节15个，镇支墩C25混凝土72立方米，钢模板制安拆除144平方米。</t>
  </si>
  <si>
    <t>改善527户2004人抗旱应急饮水困难问题，其中脱贫不稳定户、边缘易致贫户、其他农村低收入群体，190户722人。</t>
  </si>
  <si>
    <t>大井镇刘家山村坝塘除险加固工程</t>
  </si>
  <si>
    <t>刘家山村</t>
  </si>
  <si>
    <t>坝体防渗处理90米，米7.5浆砌石挡墙30立方米，坝塘内清淤1500立方米，出水管道及闸阀安装，沟渠浇筑，防护栏等。</t>
  </si>
  <si>
    <t>改善项目区48户148人480大小牲畜的饮水安全问题，其中户48户148人，“三类监测对象”1户1人，以及110亩耕地灌溉。</t>
  </si>
  <si>
    <t>者海镇滑石板小坝塘工程</t>
  </si>
  <si>
    <t>发基村二组</t>
  </si>
  <si>
    <t>新建发基村委会二组滑石板小坝塘1个，蓄水3.5万立方米。</t>
  </si>
  <si>
    <t>解决和改善发基村1077户3630人的饮水安全问题，其中脱贫不稳定户87户262人。</t>
  </si>
  <si>
    <t>古城街道边河社区二组刘家龙潭改造工程</t>
  </si>
  <si>
    <t>边河社区二组</t>
  </si>
  <si>
    <t>改造建设边河社区二组刘家龙潭，土方开挖480立方米，土方回填390立方米，毛石垫层210立方米，毛石挡墙180立方米，C30混凝土垫层160立方米，C30混凝土龙潭围沿含模板166平方米，C30混凝土洗衣池菜池等68立方米，贴砖121平方米，石材走道250平方米，围栏160米。</t>
  </si>
  <si>
    <t>改善191户572人饮水困难问题。其中，脱贫户37户96人。</t>
  </si>
  <si>
    <t>农村供水保障田坝乡奋斗片区饮水巩固提升工程</t>
  </si>
  <si>
    <t>多着村、红岩村、李子箐村、金槽村、奋斗村</t>
  </si>
  <si>
    <t>安装村内管网14740米，其中:DN40内外涂塑钢管1650米、DN25内外涂塑钢管13090米、闸阀2498个，水表2498套。</t>
  </si>
  <si>
    <t>可解决田坝乡5个村委会（奋斗、多着、金槽、李子箐、红岩）54个村小组9652人的农村饮水安全。</t>
  </si>
  <si>
    <t>农村供水保障鲁纳乡哈克片区饮水巩固提升工程</t>
  </si>
  <si>
    <t>新营村、哈克村、窝坡村</t>
  </si>
  <si>
    <t>提水管DN50内外涂塑钢管1760米；安装村内管网29500米，其中:PE100DN63管1000米，PE32管8200米，PE25管6300米，PE20管14000米，闸阀324个，水表324套。</t>
  </si>
  <si>
    <t>可解决鲁纳乡集镇新营村、哈克村、窝坡村1078户5635人的供水保证率，解决三类供水人口874人（因旱应急送水情况的人口532人，水窖辅助供水人口342）饮水安全。</t>
  </si>
  <si>
    <t>农村供水保障迤车镇石板片区饮水巩固提升工程</t>
  </si>
  <si>
    <t>石板、花房村</t>
  </si>
  <si>
    <t>安装供水主管DN50-200内外涂塑钢管13.8千米、配水管网PE100DN20-75管11.9千米，闸阀492个，水表492套。</t>
  </si>
  <si>
    <t>有效巩固提升492户2328人的饮水安全，其中可以有效巩固提升脱贫不稳定户、边缘易致贫户、其他农村低收入群体15户63人的饮水安全。</t>
  </si>
  <si>
    <t>农村供水保障迤车镇高笕片区饮水巩固提升工程</t>
  </si>
  <si>
    <t>高笕、磨黑村</t>
  </si>
  <si>
    <t>配水主管23.9米，安装供水主管DN50-200内外涂塑钢管10.1千米、配水管网PE100DN20-75管11.2千米，闸阀476个，水表476套。</t>
  </si>
  <si>
    <t>有效巩固提升476户2253人的饮水安全，其中可以有效巩固提升脱贫不稳定户、边缘易致贫户、其他农村低收入群体12户46人的饮水安全。</t>
  </si>
  <si>
    <t>农村供水保障者海镇油房村委人畜饮水工程</t>
  </si>
  <si>
    <t>油房村委</t>
  </si>
  <si>
    <t>安装村内管网51275米，闸阀10268个，水表1026套。</t>
  </si>
  <si>
    <t>可解决的者海镇油房村委会4082人，大牲畜583头，小牲畜5318头的饮水问题。</t>
  </si>
  <si>
    <t>驾车乡芹菜村小牛金节饮水工程</t>
  </si>
  <si>
    <t>芹菜村小牛金节</t>
  </si>
  <si>
    <t>新建50立方米蓄水池1个，安装φ90PE管3500米，入户管φ20PE管2000米，入户水表48套。</t>
  </si>
  <si>
    <t>项目建成后解决、改善48户169人饮水困难问题。其中脱贫不稳定户、边缘易致贫户、其他农村低收入群体“三类监测对象”10户46人。</t>
  </si>
  <si>
    <t>崔如锋</t>
  </si>
  <si>
    <t>14787894478</t>
  </si>
  <si>
    <t>上村乡瓦厂村野牛圈小组饮水工程</t>
  </si>
  <si>
    <t>新建3立方米取水池1个，安装φ25PE管3600米，管沟开挖及回填土石方216立方米。</t>
  </si>
  <si>
    <t>项目建成后解决、改善4户18人饮水困难问题，其中，脱贫不稳定户、边缘易致贫户、其他农村低收入群体“三类监测对象”1户3人。</t>
  </si>
  <si>
    <t>卢毅</t>
  </si>
  <si>
    <t>18313886343</t>
  </si>
  <si>
    <t>纸厂乡2024年抗旱应急抽水项目</t>
  </si>
  <si>
    <t>龙家村、灯草塘</t>
  </si>
  <si>
    <t>DN65镀锌管安装（DN65*4.0）4400米，DN65无缝镀锌管安装（DN65*3.75）1000米，DN25镀锌管安装（DN25*3.25）1700米，DN50镀锌管安装（DN50*3.5）580米，电表箱2套，抽水泵(型号100QJ4-3300-7.5)1台，抽水泵（型号D12-50X9），安装50立方米水箱1个，水箱垫层、镇墩C20砼8.3立方米，DN50闸阀1个，DN63闸阀1个，DN80闸阀2个，切路及C20砼回填70米，水源点治理2处。</t>
  </si>
  <si>
    <t>项目建成后解决、改善553户3728人饮水困难问题。其中脱贫不稳定户、边缘易致贫户、其他农村低收入群体“三类监测对象”24户97人。</t>
  </si>
  <si>
    <t>林明向</t>
  </si>
  <si>
    <t>15924915448</t>
  </si>
  <si>
    <t>2024年纸厂村岩头、大沟小组饮水安全巩固提升项目</t>
  </si>
  <si>
    <t>安装20立方米水箱2个，10立方米水箱1个，安装PE25管1000米，闸阀9个。</t>
  </si>
  <si>
    <t>项目建成后解决、改善大沟、岩头上两小组96户324人饮水困难问题。其中脱贫不稳定户、边缘易致贫户、其他农村低收入群体“三类监测对象”35户141人。</t>
  </si>
  <si>
    <t>者海镇油房三组抗旱饮水工程</t>
  </si>
  <si>
    <t>油房三组、陆兴一组</t>
  </si>
  <si>
    <t>10立方米水池1个，安装PE25管4900米。提水设备1套1000</t>
  </si>
  <si>
    <t>解决和改善61户，218人.其中脱贫不稳定户3户，7人的饮水安全。</t>
  </si>
  <si>
    <t>彭传选</t>
  </si>
  <si>
    <t>13887171933</t>
  </si>
  <si>
    <t>者海镇中村白沙梁子饮水工程抗旱</t>
  </si>
  <si>
    <t>中村白沙梁子</t>
  </si>
  <si>
    <t>新建50立方米蓄水池1个，闸阀房一间</t>
  </si>
  <si>
    <t>解决和改善27户126人，其中脱贫不稳定户,1户，3人的饮水安全</t>
  </si>
  <si>
    <t>者海镇七五卡抗旱饮水工程</t>
  </si>
  <si>
    <t>七五卡一组</t>
  </si>
  <si>
    <t>安装DN25镀锌钢管400米</t>
  </si>
  <si>
    <t>解决和改善36户126人，其中脱贫不稳定户,1户，3人的饮水安全。</t>
  </si>
  <si>
    <t>大桥乡王家山村铁厂9组抗旱引水工程</t>
  </si>
  <si>
    <t>新建50立方米蓄水池1个2.87万元，安装dn50PE管1200米，单价17.75元每米，2.13万元。合计概算投资5万元。</t>
  </si>
  <si>
    <t>项目建成后，改善22户74人的饮水安全，其中：脱贫不稳定户、边缘易致贫户及其他农村低收入群体4户12人。</t>
  </si>
  <si>
    <t>田坝乡海山村饮水工程</t>
  </si>
  <si>
    <t>新村小组新建100立方米蓄水池1个，新建取水池1个；安装ΦPE50管2000米，ΦPE32管3500米，安装ΦPE25管3500米。</t>
  </si>
  <si>
    <t>改善139户427人饮水安全问题，其中“三类监测对象”2户9人。</t>
  </si>
  <si>
    <t>田坝乡田坝村饮水工程</t>
  </si>
  <si>
    <t>水淹塘小组安装ΦPE25管800米，小白岩小组水窖8个。</t>
  </si>
  <si>
    <t>改善13户60人饮水安全问题。</t>
  </si>
  <si>
    <t>田坝乡鱼塘村饮水工程</t>
  </si>
  <si>
    <t>新建8立方米取水池1个，安装PE32管400米。</t>
  </si>
  <si>
    <t>巩固提升27户68人的饮水安全，其中其中脱贫不稳定户、边缘易致贫户、其他农村低收入群体9户35人。</t>
  </si>
  <si>
    <t>新街回族乡花鱼村1组、8组抗旱应急工程</t>
  </si>
  <si>
    <t>花鱼村</t>
  </si>
  <si>
    <t>1组新建1个3立方米取水池，安装PE25管3500米；8组10平方米闸阀房1间。</t>
  </si>
  <si>
    <t>项目建成后解决、改善220户753人饮水困难问题，其中，脱贫不稳定户、边缘易致贫户、其他农村低收入群体“三类监测对象”27户110人。</t>
  </si>
  <si>
    <t>坪子村提水工程</t>
  </si>
  <si>
    <t>坪子村</t>
  </si>
  <si>
    <t>安装φ50PE管3500米，安装φ25PE管4000米，新建50立方米蓄水池4个</t>
  </si>
  <si>
    <t>项目建成后解决、改善136户379人饮水困难问题，其中，脱贫不稳定户、边缘易致贫户、其他农村低收入群体“三类监测对象”10户28人。</t>
  </si>
  <si>
    <t>雨碌乡陡红村安全饮水及水渠维修养护</t>
  </si>
  <si>
    <t>安装DN25热镀锌管3千米，维修管道、水箱26处，双宏堰水渠加高加固1.5千米</t>
  </si>
  <si>
    <t>巩固提升1个村委会个12村民小组782户2680人饮水问题，其中脱贫不稳定户、边缘易致贫户、其他农村低收入群体18户62人。</t>
  </si>
  <si>
    <t>雨碌乡小米村土塘小组安全饮水工程</t>
  </si>
  <si>
    <t>建设18立方米调节水池1个，Φ32PE管3.5千米,Φ25PE管2.5千米，户表及入户设施91套。</t>
  </si>
  <si>
    <t>巩固提升1个村委会1个村民小组44户182人饮水问题，其中脱贫不稳定户、边缘易致贫户、其他农村低收入群体2户4人。</t>
  </si>
  <si>
    <t>五星乡披戛村半边街抗旱应急工程</t>
  </si>
  <si>
    <t>DN80钢管1200米，PE20-90管5580米，200立方米水池1个。</t>
  </si>
  <si>
    <t>项目建成后解决、改善87户251人饮水困难问题，其中，脱贫不稳定户、边缘易致贫户、其他农村低收入群体“三类监测对象7户20人。</t>
  </si>
  <si>
    <t>杨培友</t>
  </si>
  <si>
    <t>13988933821</t>
  </si>
  <si>
    <t>火红乡格枝村李家梁子小组饮水安全巩固提升工程</t>
  </si>
  <si>
    <t>格枝村</t>
  </si>
  <si>
    <t>建设20立方米调节池1座，100立方米调节池1座，安装PE32管8千米。</t>
  </si>
  <si>
    <t>受益人口76人，其中建档立卡脱贫人口35人，脱贫不稳定户人口7人。</t>
  </si>
  <si>
    <t>乐业镇丫口村小箐小组管饮工程</t>
  </si>
  <si>
    <t>郭仕军</t>
  </si>
  <si>
    <t>19188749335</t>
  </si>
  <si>
    <t>钟屏街道以则社区饮水工程</t>
  </si>
  <si>
    <t>安装铺设Φ50PE--Φ20PE供水管网2000米。</t>
  </si>
  <si>
    <t>改善81户302人的饮水安全问题，促进畜牧养殖业发展。其中脱贫户20户75人。</t>
  </si>
  <si>
    <t>陈文荣</t>
  </si>
  <si>
    <t>13466015827</t>
  </si>
  <si>
    <t>宝云街道头塘村二组人畜饮水工程</t>
  </si>
  <si>
    <t>头塘村二组</t>
  </si>
  <si>
    <t>新建水表井20个，安装DNΦ65镀锌钢管1000米，PEΦ50管600米，PEΦ32管1500米，PEΦ20管10000米，安装入户设施115套，混凝土路面切割恢复4000米等。</t>
  </si>
  <si>
    <t>解决头塘村115户，308人，其中脱贫户25户68人，“三类监测对象”22户31人。</t>
  </si>
  <si>
    <t>田坝乡白岩村老窝坡小组饮水工程</t>
  </si>
  <si>
    <t>老窝坡小组</t>
  </si>
  <si>
    <t>安装DN25管360米。</t>
  </si>
  <si>
    <t>改善11户52人饮水安全问题，其中“三类监测对象”3户19人</t>
  </si>
  <si>
    <t>驾车乡芹菜村沙坝头、纸厂沟小组产业基地基础设施水利配套项目</t>
  </si>
  <si>
    <t>安装DN200镀锌管1900米及相关配件。</t>
  </si>
  <si>
    <t>项目建成后解决1500亩草莓种植的灌溉问题，改善308户1150人饮水困难问题。其中“三类监测对象”80户349人。</t>
  </si>
  <si>
    <t>驾车乡大水村打车箐小组产业基地基础设施水利配套项目</t>
  </si>
  <si>
    <t>大水村打车箐小组</t>
  </si>
  <si>
    <t>大水村水源点至马家仓房小组安装DN80镀锌钢管8千米，PE50管2千米，计量设施等（32管2公里，25管2公里，20管5公里，水表200套）。</t>
  </si>
  <si>
    <t>项目建成后解决300亩草莓种植的灌溉问题，改善77户314人饮水困难问题。其中脱贫不稳定户、边缘易致贫户、其他农村低收入群体“三类监测对象”1户5人。</t>
  </si>
  <si>
    <t>上村乡小坡村养殖产业基地水利配套设施项目</t>
  </si>
  <si>
    <t>小坡村</t>
  </si>
  <si>
    <t>打深水井1口，100立方米水池1个，抽水泵2套，φ32PE管2000米，φ25PE管1000米，安装计量设施60套。</t>
  </si>
  <si>
    <t>项目建成后解决1500头大牲畜养殖用水问题，改善76户319人饮水困难问题。其中脱贫不稳定户、边缘易致贫户、其他农村低收入群体“三类监测对象”15户66人。</t>
  </si>
  <si>
    <t>纸厂乡2024年核桃、花椒产业抗旱浇灌打井项目</t>
  </si>
  <si>
    <t>鄢家村、灯草塘、江边村</t>
  </si>
  <si>
    <t>在3个村打井3口，1000米（含电缆、套管、水泵、井底到井口抽水管道）。安装20立方米水箱2个，C20砼8.25立方米，漂浮阀2个，闸阀4个，进出水PE32管2000米。</t>
  </si>
  <si>
    <t>建设核桃、花椒产业水利配套基础设施，解决核桃200亩、花椒100亩灌溉用水问题，同时解决336户1176人饮水困难问题。其中脱贫不稳定户、边缘易致贫户、其他农村低收入群体“三类监测对象”17户55人。</t>
  </si>
  <si>
    <t>者海村玉米产业基地配套水利设施项目</t>
  </si>
  <si>
    <t>安装DN125毫米镀锌钢管150米，DN100毫米镀锌钢管1500米，DN125毫米闸阀1套，DN100毫米闸阀1套，DN100毫米水表1套，新建镇、支墩20个。</t>
  </si>
  <si>
    <t>解决1050亩玉米基地的灌溉问题。受益人口600户，2350人（其中脱贫不稳定户、边缘易致贫户、其他农村低收入群体,“三类监测对象”2户4人。）</t>
  </si>
  <si>
    <t>者海镇五里牌二、四阳光玫瑰、草莓产业基地配套水利设施建设</t>
  </si>
  <si>
    <t>五里牌</t>
  </si>
  <si>
    <t>新建取水池1个，取水坝1道，50立方米蓄水池1个，闸阀房1件（5平方米),安装DN25-DN40闸阀4套，PE20-PE32管7000。</t>
  </si>
  <si>
    <t>解决172亩阳光玫瑰及328亩蔬菜种植的灌溉问题，增加经济收入120万元。受益人口116户559人，其中脱贫不稳定户2户5人。</t>
  </si>
  <si>
    <t>者海镇新华社区产业基地水利设备配套项目</t>
  </si>
  <si>
    <t>维修小坝塘4座，浆砌石护堤3500立方米，立模砌石排灌沟5000米，安装简易钢闸门4套，龙潭周围保护混凝土9立方米。</t>
  </si>
  <si>
    <t>项目建成后可解决项目区560亩蔬菜灌溉用水问题，每年增加灌溉用水73万立方米。受益人口630户2520人（其中脱贫不稳定户、边缘易致贫户、其他农村低收入群体,“三类监测对象”18户35人。）</t>
  </si>
  <si>
    <t>大桥乡杨梅山村三家村种植产业基地水利基础设施配套工程</t>
  </si>
  <si>
    <t>杨梅山村
三家村</t>
  </si>
  <si>
    <t>新建取水坝1座，3.6万元；新建取水池1个，0.9万元；新建100立方米蓄水池1个，7.3万元；安装DN50热镀锌钢管3500米，单价49元每米，17.15万元；安装自动浮球阀1套，单价1200元每套，0.12万元；管道土方开挖1427.5立方米，单价24.03元/立方米，3.43万元；管道土方回填1427.5立方米，单价14.01元/立方米，2.00万元。合计概算投资34.5万元。</t>
  </si>
  <si>
    <t>项目建成后，解决燕麦、马铃薯、蔬菜等共计200亩种植产业的移栽、灌溉、抗旱用水。受益人口89户334人，其中：脱贫不稳定户、边缘易致贫户及其他农村低收入群体29户118人。</t>
  </si>
  <si>
    <t>大井镇盐塘村蔬菜种植配套水利工程</t>
  </si>
  <si>
    <t>盐塘村</t>
  </si>
  <si>
    <t>取水点改造，新建20立方米水池一个，100立方米水池一个，不锈钢30立方米水池2个，安装DN80镀锌钢管2800米，PE32管1000米，PE25管2000米，PE20管1000米，DN80闸阀两个、闸阀井一座，路面切割。</t>
  </si>
  <si>
    <t>项目建成后解决蒜苗、白菜、马铃薯等种植210亩灌溉用水问题，受益人数340户1050人（其中，脱贫不稳定户、边缘易致贫户、其他农村低收入群体等“三类监测对象”脱贫不稳定户6户16人）。</t>
  </si>
  <si>
    <t>老厂乡老厂村回龙谷产业基地水利设施配套工程</t>
  </si>
  <si>
    <t>安装DN100镀锌钢管5900米，PE110管5900米，配套排气阀12个、排空阀16个。</t>
  </si>
  <si>
    <t>解决回龙谷蔬菜、花卉200亩灌溉用水问题。受益人口34户147人（其中脱贫不稳定户、边缘易致贫户、其他农村低收入群体,“三类监测对象”1户3人。）</t>
  </si>
  <si>
    <t>迤车镇特色农业产业果蔬水利基础设施配套工程</t>
  </si>
  <si>
    <t>抗旱保供深井一个300米，抽水泵1个，安装φ50PE管1000米，安装φ32PE管2000米，安装φ25PE管3000米,新建50立方米蓄水池2个，</t>
  </si>
  <si>
    <t>项目建成后，解决特色产业及蔬菜灌溉面积200余亩，受益人口213户821人，其中，脱贫不稳定户、边缘易致贫户、其他农村低收入群体“三类监测对象”9户37人。</t>
  </si>
  <si>
    <t>雨碌乡座江村阳光玫瑰产业基地水利配套设施项目</t>
  </si>
  <si>
    <t>建取水坝2座，引水渠20米，10立方米过滤池2个，100立方米水箱1个，30立方米水箱5个，安装DN100热镀锌管4.2千米,DN50热镀锌管2.1千米,DN40热镀锌管4.6千米,Φ50PE管5千米,Φ32PE管6千米,Φ25PE管5.5千米,计量设施290套。</t>
  </si>
  <si>
    <t>建设阳光玫瑰产业水利配套基础设施，解决阳光玫瑰种植3000亩灌溉用水问题，解决烤烟种植200亩灌溉用水问题。受益658户3109人，其中脱贫不稳定户、边缘易致贫户、其他农村低收入群体35户135人。</t>
  </si>
  <si>
    <t>五星乡铅厂村大红地蔬菜种植基地水利配套设施项目</t>
  </si>
  <si>
    <t>DN80-50钢管1400米，PEφ50-25管道6900米，200立方米方水池1个，100立方米水池1个。</t>
  </si>
  <si>
    <t>项目建成后解决、改善221户684人饮水困难问题，其中，脱贫不稳定户、边缘易致贫户、其他农村低收入群体“三类监测对象14户41人。</t>
  </si>
  <si>
    <t>五星乡大坪子村小水井湾湾水果产业基地水利配套设施项目</t>
  </si>
  <si>
    <t>大坪子</t>
  </si>
  <si>
    <t>DN250-200钢管1010米，引水沟渠修复1800米。</t>
  </si>
  <si>
    <t>解决120亩梨、桃子灌溉用水问题，受益人数98户284人（其中脱贫不稳定户、边缘易致贫户、其他农村低收入群体“三类监测对象8户23人）。</t>
  </si>
  <si>
    <t>五星乡大坪子村小新村水果、花卉产业基地水利配套设施项目</t>
  </si>
  <si>
    <t>PEφ200-110管道3200米，引水沟渠修复2000米。</t>
  </si>
  <si>
    <t>解决梨、苹果180亩，北美冬青200亩灌溉用水问题，受益人数82户236，（其中脱贫不稳定户、边缘易致贫户、其他农村低收入群体“三类监测对象6户18人）。</t>
  </si>
  <si>
    <t>火红乡马铃薯繁育示范基地水源补充工程</t>
  </si>
  <si>
    <t>安装DN200螺旋焊管7000米，建取水坝2座。镇支墩150个。</t>
  </si>
  <si>
    <t>解决1038亩马铃薯繁育示范基地水源，保障马铃薯繁育种植抗旱保收。受益人口乡681户2692人（其中脱贫不稳定户、边缘易致贫户、其他农村低收入群体,“三类监测对象”38户135人。）。</t>
  </si>
  <si>
    <t>乐业镇丫口村辣椒产业基地水利基础配套设施项目工程</t>
  </si>
  <si>
    <t>安装铺设DN250--DN40供水管网7800米；安装铺设Φ63PE--Φ20PE供水管网6500米，维修水池3座，安装DN250--DN40闸阀15个、Φ63PE--Φ20PE闸阀30个、新建闸阀井5座、支墩60个。</t>
  </si>
  <si>
    <t>建设辣椒产业水利配套基础设施，解决辣椒种植635亩灌溉用水问题，受益人口365户1365人。其中脱贫户156户986人，“三类监测对象”42户155人。</t>
  </si>
  <si>
    <t>乐业镇耳落、半山饮水管道改造工程</t>
  </si>
  <si>
    <t>耳落村、半山村</t>
  </si>
  <si>
    <t>安装铺设DN65供水管网4100米；</t>
  </si>
  <si>
    <t>改善469户1590人的饮水安全问题，促进畜牧养殖业发展。其中脱贫户143户575人，“三类监测对象”21户78人。</t>
  </si>
  <si>
    <t>乐业镇拖落饮水工程</t>
  </si>
  <si>
    <t>拖落村</t>
  </si>
  <si>
    <t>安装铺设Φ63PE--Φ20PE管15千米。安装铺设DN100--DN50镀锌管5.8千米，新建闸阀井3个。新建300立方米蓄水池2座，安装入户设施213套，</t>
  </si>
  <si>
    <t>改善1122户3656人的饮水安全问题，促进畜牧养殖业发展。其中脱贫户378户1365人，“三类监测对象”23户85人。</t>
  </si>
  <si>
    <t>乐业镇马厂村饮水工程</t>
  </si>
  <si>
    <t>马厂村</t>
  </si>
  <si>
    <t>安装铺设DN32供水管网6000米；新建100立方米蓄水池1座、安装铺设DN40--DN20供水管网6000米。安装入户设施123套，</t>
  </si>
  <si>
    <t>改善362户569人的饮水安全问题，促进畜牧养殖业发展。其中脱贫户34户123人，“三类监测对象”2户6人。</t>
  </si>
  <si>
    <t>会泽县金钟坝区抗旱应急补水工程</t>
  </si>
  <si>
    <t>安装DN400铸铁管780米，DN500钢管24米，自动化控制系统一套，ZBF22QS-DN500蝶阀、伸缩节1套。</t>
  </si>
  <si>
    <t>提升易通河供水保障，建成后可提升易通河沿线4000余亩蔬菜基地用水灌溉，确保产业发展。可有效提高坝区农业综合生产能力，改善农村人畜饮水的水源条件，受益人口590户2065人，其中“三类监测对象”12户28人。</t>
  </si>
  <si>
    <t>雨碌乡小石山菜园小组安全饮水工程</t>
  </si>
  <si>
    <t>小石山村</t>
  </si>
  <si>
    <t>新建6立方米取水池1个，安装PE32-管道4000米。</t>
  </si>
  <si>
    <t>通过建设雨碌乡小石山菜园小组安全饮水工程工程，巩固提升1个村委会1个村民小组102户362人饮水问题，其中其中脱贫户28户105人。项目建成后产权归雨碌乡人民政府。</t>
  </si>
  <si>
    <t>雨碌乡长箐村牛丛杆小组安全饮水工程</t>
  </si>
  <si>
    <t>新建10立方米取水池1个，安装PE32-管道1500米。</t>
  </si>
  <si>
    <t>通过建设雨碌乡长箐村牛丛杆小组安全饮水工程，巩固提升1个村委会1个村民小组24户103人饮水问题，其中其中脱贫户10户40人。项目建成后产权归雨碌乡人民政府。</t>
  </si>
  <si>
    <t>五里牌十一组饮水安全工程</t>
  </si>
  <si>
    <t>新建2立方米取水池1个，100立方米蓄水池1个，安装PE32-管道pe23000米,水表、表箱、站管、水龙头77套。</t>
  </si>
  <si>
    <t>解决和改善五里牌十一组77户，3147人，其中脱贫不稳定户、边缘易致贫户，其他农村低收入群体2户，5人的饮水安全问题</t>
  </si>
  <si>
    <t>13508815282</t>
  </si>
  <si>
    <t>火红乡人畜饮水水窖建设</t>
  </si>
  <si>
    <t>火红乡17个村（阿拉米村、柴山村、臭水村、滴水岩村、耳子山村、格枝村、龙树村、罗布邑村、泥黑村、桥边村、勺冲角村、许家院村、三甲村、冒沙井村、岩脚村、冬瓜林村、湾子村）</t>
  </si>
  <si>
    <t>新建水窖25立方米161口。</t>
  </si>
  <si>
    <t>工程建设受益161户644人的饮水安全问题。</t>
  </si>
  <si>
    <t>18587395999</t>
  </si>
  <si>
    <t>田坝乡曾家湾村饮水工程</t>
  </si>
  <si>
    <t>曾家湾村</t>
  </si>
  <si>
    <t>三家村小组、烂泥箐小组、大取嘎小组安装ΦPE50管6000米。</t>
  </si>
  <si>
    <t>改善190户605人饮水安全问题，其中“三类监测对象”21户77人</t>
  </si>
  <si>
    <t>迤车镇饮水安全巩固提升工程</t>
  </si>
  <si>
    <t>石门村、阿都村、花房村、小米村</t>
  </si>
  <si>
    <t>石门村新建100立方米蓄水池1个，抽水机一台，10立方米水池盖板,；阿都村安装DN65镀锌管0.6千米，DN65闸阀9个，水表水龙头站杆5套，安装Φ25PE管1.5千米；花房村新建挡墙10立方米，维修沟渠1千米。</t>
  </si>
  <si>
    <t>改善134户425人畜饮水问题，其中脱贫户26户97人，“三类监测对象”10户42人。</t>
  </si>
  <si>
    <t>钟屏街道以则社区饮水安全巩固提升工程</t>
  </si>
  <si>
    <t>新建铺设供水主管Φ75PE管1500米，Φ90PE管1600米。</t>
  </si>
  <si>
    <t>改善145户520人畜饮水问题，其中脱贫户1户4人，“三类监测对象”5户12人。</t>
  </si>
  <si>
    <t>大井镇饮水安全巩固提升工程</t>
  </si>
  <si>
    <t>木厂、转山地</t>
  </si>
  <si>
    <t>新建1立方米取水池一个，取水点改造，50立方米蓄水池一个，安装DN80镀锌钢管300米，DN40镀锌钢管300米,DN25镀锌钢管1500米，DN20镀锌钢管300米，DN15镀锌钢管300米，单式水表箱15个，水表龙头站管闸阀15套，DN80闸阀井一座，路面切割。</t>
  </si>
  <si>
    <t>改善项目区15户48人饮水安全问题，其中“三类监测对象”2户5人。提升转山地水库供水保障，建成后可提升大水村2000余亩大棚基地用水灌溉，确保产业发展。</t>
  </si>
  <si>
    <t>郑朝</t>
  </si>
  <si>
    <t>15912041722</t>
  </si>
  <si>
    <t>大井镇水源引水工程</t>
  </si>
  <si>
    <t>取水点改造，新建混泥土挡墙长15米、高4米、宽1米，钢筋制安，安装DN150镀锌钢管390米，DN80镀锌钢管3200米，DN65镀锌钢管402米，新建200立方米水池两个，闸阀井两座，路面切割，土石方开挖及外运，护栏安装等。</t>
  </si>
  <si>
    <t>提升供水保障，建成后可提升大水村2000余亩大棚基地及菌棒厂用水灌溉，确保产业发展。受益人口410户1122，其中“三类监测对象”31户102人。</t>
  </si>
  <si>
    <t>新街回族乡哈卡村3至6组饮水安全巩固提升项目</t>
  </si>
  <si>
    <t>哈卡村</t>
  </si>
  <si>
    <t>新建100立方蓄水池1个，安装PE40管500米，PE32管500米，PE25管1200米，PE20管400米。</t>
  </si>
  <si>
    <t>改善项目区295户975人饮水安全问题，其中“三类监测对象”8户32人</t>
  </si>
  <si>
    <t>新街回族乡垴包村7组饮水安全巩固提升项目</t>
  </si>
  <si>
    <t>垴包村</t>
  </si>
  <si>
    <t>7组新建动力提水设施1套，新建50立方米蓄水池1个，安装PE32管1200米，PE25管120米。炉墩沟新建取水池1个，PE25管1200米。</t>
  </si>
  <si>
    <t>改善项目区135户421人饮水安全问题，其中“三类监测对象”1户2人</t>
  </si>
  <si>
    <t>农村污水治理</t>
  </si>
  <si>
    <t>大海乡布多村2024年农村生活污水治理项目</t>
  </si>
  <si>
    <t>村委会驻地腰村上一套25立方米/日一体化污水处理设备，合计25万元，700塑料检查井8个，合计1.2万元；土方开挖及回填3.8万元。</t>
  </si>
  <si>
    <t>解决495户1372人(其中脱贫92户362人，“三类监测对象”32户132人）项目实施后布多村委会人居环境得到提升，农村生活污水得到有效治理，补齐农村环境基础设施建设短板，可实现污水收集治理，生活污水治理率达标。</t>
  </si>
  <si>
    <t>曲靖市生态环境局会泽分局</t>
  </si>
  <si>
    <t>环保</t>
  </si>
  <si>
    <t>大海乡二道坪村2024年农村生活污水治理项目</t>
  </si>
  <si>
    <t>采用主管HDPEDN200铺设1900米，合计13.3万元；支管PVCdn110、600米，合计2.52万元，700塑料检查井8个，合计1.2万元；建10立方米/日集中收集化粪池8个，合计10万元；土方开挖及回填2.98万元。</t>
  </si>
  <si>
    <t>解决371户1084人(其中脱贫78户250人，“三类监测对象”17户59人）项目实施后二道坪村委会人居环境得到提升，农村生活污水得到有效治理，补齐农村环境基础设施建设短板，可实现污水收集治理，生活污水治理率达标。</t>
  </si>
  <si>
    <t>大海乡梨树坪村2024年农村生活污水治理项目</t>
  </si>
  <si>
    <t>采用主管HDPEDN200铺设2200米，合计15.4万元；支管PVCdn110、900米，合计3.78万元，700塑料检查井7个，合计1.1万元；建10立方米/日集中收集化粪池7个，合计8.75万元；土方开挖及回填0.97万元。</t>
  </si>
  <si>
    <t>解决5个组225户668人(其中脱贫户36户141人，“三类监测对象”19户70人）污水排放治理难题，有效推进农村生活污水收集处理，补齐农村环境基础设施建设短板，提升人居环境提升人居环境。</t>
  </si>
  <si>
    <t>大海乡刘家村2024年农村生活污水治理项目</t>
  </si>
  <si>
    <t>采用主管HDPEDN200铺设1600米，合计11.2万元；支管PVCdn110、800米，合计3.36万元，700塑料检查井6个，合计0.96万元；建10立方米/日集中收集化粪池6个，合计7.5万元；1.5立方米三格化粪池19个，合计4.18万元；土方开挖及回填2.28万元。</t>
  </si>
  <si>
    <t>解决6个组109户373人(其中脱贫户45户185人，“三类监测对象”10户59人）污水排放治理难题，有效推进农村生活污水收集处理，补齐农村环境基础设施建设短板，提升人居环境提升人居环境。</t>
  </si>
  <si>
    <t>大海乡炭棚村2024年农村生活污水治理项目</t>
  </si>
  <si>
    <t>炭棚村</t>
  </si>
  <si>
    <t>采用主管HDPEDN200铺设2100米，合计14.7万元；支管PVCdn110、800米，合计3.36万元，700塑料检查井8个，合计1.2万元；建10立方米/日集中收集化粪池8个，合计10万元；土方开挖及回填0.73万元。</t>
  </si>
  <si>
    <t>解决7个组501户1446人(其中脱贫户193户567人，“三类监测对象”40户111人）污水排放治理难题，有效推进农村生活污水收集处理，补齐农村环境基础设施建设短板，提升人居环境提升人居环境。</t>
  </si>
  <si>
    <t>大海乡鲁纳箐村委会2024年农村生活污水治理项目</t>
  </si>
  <si>
    <t>鲁纳箐村</t>
  </si>
  <si>
    <t>采用主管HDPEDN200铺设2200米，合计15.4万元；支管PVCdn110、800米，合计3.36万元，700塑料检查井4个，合计0.64万元；建10立方米/日集中收集化粪池4个，合计5万元；1.5立方米三格化粪池20个，合计4.4万元；土方开挖及回填1.2万元。</t>
  </si>
  <si>
    <t>解决18个组729户2678人(其中脱贫户164户553人，“三类监测对象”35户125人）污水排放治理难题，有效推进农村生活污水收集处理，补齐农村环境基础设施建设短板，提升人居环境提升人居环境。</t>
  </si>
  <si>
    <t>大井镇井田社区2024年农村生活污水治理项目</t>
  </si>
  <si>
    <t>新建村落污水处理系统1套，配建防护围栏、警示牌等附属设施。</t>
  </si>
  <si>
    <t>解决26组1914户7290人(其中脱盆194户576人，“三类监测对象”90户302人）污水排放治理难题，有效推进农村生活污水收集处理，补齐农村环境基础设施建设短板，提升人居环境提升人居环境。</t>
  </si>
  <si>
    <t>大井镇大水村2024年农村生活污水治理项目</t>
  </si>
  <si>
    <t>大水村</t>
  </si>
  <si>
    <t>铺设生活污水收集管(PVCdn160)900米，入户管（DN110U-PVC）1500米，新建20立方米/日集中收集化粪池2个，1.5立方米三格化粪池46个，土方开挖110立方米，土方回填50立方米，余方弃渣60立方米。</t>
  </si>
  <si>
    <t>解决15组1058户3131人(其中脱盆143户467人，“三类监测对象”29户99人）污水排放治理难题，有效推进农村生活污水收集处理，补齐农村环境基础设施建设短板，提升人居环境提升人居环境。</t>
  </si>
  <si>
    <t>大井镇色关村2024年农村生活污水治理项目</t>
  </si>
  <si>
    <t>色关村</t>
  </si>
  <si>
    <t>解决8组527户1691人(其中脱盆78户280人，“三类监测对象”18户67人）污水排放治理难题，有效推进农村生活污水收集处理，补齐农村环境基础设施建设短板，提升人居环境提升人居环境。</t>
  </si>
  <si>
    <t>大井镇仓房村2024年农村生活污水治理项目</t>
  </si>
  <si>
    <t>仓房村</t>
  </si>
  <si>
    <t>解决10组508户1833人(其中脱盆100户243人，“三类监测对象”12户32人）污水排放治理难题，有效推进农村生活污水收集处理，补齐农村环境基础设施建设短板，提升人居环境提升人居环境。</t>
  </si>
  <si>
    <t>大井镇芦坪村2024年农村生活污水治理项目</t>
  </si>
  <si>
    <t>芦坪村</t>
  </si>
  <si>
    <t>解决13组816户2620人(其中脱盆142户516人，“三类监测对象”17户51人）污水排放治理难题，有效推进农村生活污水收集处理，补齐农村环境基础设施建设短板，提升人居环境提升人居环境。</t>
  </si>
  <si>
    <t>大井镇银坪村2024年农村生活污水治理项目</t>
  </si>
  <si>
    <t>解决14组1067户3382人(其中脱盆203户704人，“三类监测对象”33户113人）污水排放治理难题，有效推进农村生活污水收集处理，补齐农村环境基础设施建设短板，提升人居环境提升人居环境。</t>
  </si>
  <si>
    <t>大井镇刘家山村2024年农村生活污水治理项目</t>
  </si>
  <si>
    <t>解决15组752户2315人(其中脱盆231户798人，“三类监测对象”34户82人）污水排放治理难题，有效推进农村生活污水收集处理，补齐农村环境基础设施建设短板，提升人居环境提升人居环境。</t>
  </si>
  <si>
    <t>大井镇黄梨村2024年农村生活污水治理项目</t>
  </si>
  <si>
    <t>解决18组883户2889人(其中脱盆102户312人，“三类监测对象”36户88人）污水排放治理难题，有效推进农村生活污水收集处理，补齐农村环境基础设施建设短板，提升人居环境提升人居环境。</t>
  </si>
  <si>
    <t>大井镇双车村2024年农村生活污水治理项目</t>
  </si>
  <si>
    <t>解决17组558户1726人(其中脱盆178户671人，“三类监测对象”24户87人）污水排放治理难题，有效推进农村生活污水收集处理，补齐农村环境基础设施建设短板，提升人居环境提升人居环境。</t>
  </si>
  <si>
    <t>大桥乡者米村委会2024年农村生活污水治理项目</t>
  </si>
  <si>
    <t>者米村</t>
  </si>
  <si>
    <t>在大桥乡者米村因地制宜，建设收集池、铺设PVC及波纹管道，建设规模为2—3立方米的小三格，适当规划建设30立方米大三格，对农村生活污水及畜禽粪污进行收集处理后还田还耕。</t>
  </si>
  <si>
    <t>解决15个组1085户3771人(其中脱贫286户1113人，脱贫不稳定户18户60人，边缘易致贫户19户64人，突发严重困难户2户9人）污水排放治理难题，有效推进农村生活污水收集处理，补齐农村环境基础设施建设短板，提升人居环境提升人居环境。</t>
  </si>
  <si>
    <t>大桥乡错初村委会2024年农村生活污水治理项目</t>
  </si>
  <si>
    <t>错初村</t>
  </si>
  <si>
    <t>在大桥乡错初村因地制宜，建设收集池、铺设PVC及波纹管道，建设规模为2—3立方米的小三格，适当规划建设30立方米大三格，对农村生活污水及畜禽粪污进行收集处理后还田还耕。</t>
  </si>
  <si>
    <t>解决12个组680户2409人(其中脱贫130户525人，脱贫不稳定户3户16人，边缘易致贫户10户42人，突发严重困难户2户10人）污水排放治理难题，有效推进农村生活污水收集处理，补齐农村环境基础设施建设短板，提升人居环境提升人居环境。</t>
  </si>
  <si>
    <t>大桥乡杨家村委会2024年农村生活污水治理项目</t>
  </si>
  <si>
    <t>杨家村</t>
  </si>
  <si>
    <t>在大桥乡杨家村因地制宜，建设收集池、铺设PVC及波纹管道，建设规模为2—3立方米的小三格，适当规划建设30立方米大三格，对农村生活污水及畜禽粪污进行收集处理后还田还耕。</t>
  </si>
  <si>
    <t>解决10个组465户1670人(其中脱贫99户403人，脱贫不稳定户4户25人，边缘易致贫户15户45人）污水排放治理难题，有效推进农村生活污水收集处理，补齐农村环境基础设施建设短板，提升人居环境提升人居环境。</t>
  </si>
  <si>
    <t>大桥乡黄草村委会2024年农村生活污水治理项目</t>
  </si>
  <si>
    <t>黄草村</t>
  </si>
  <si>
    <t>在大桥乡黄草村因地制宜，建设收集池、铺设PVC及波纹管道，建设规模为2—3立方米的小三格，适当规划建设30立方米大三格，对农村生活污水及畜禽粪污进行收集处理后还田还耕。</t>
  </si>
  <si>
    <t>解决8个组564户1900人(其中脱贫127户421人，脱贫不稳定户7户29人，边缘易致贫户19户74人，突发严重困难户1户3人）污水排放治理难题，有效推进农村生活污水收集处理，补齐农村环境基础设施建设短板，提升人居环境提升人居环境。</t>
  </si>
  <si>
    <t>大桥乡团山村委会2024年农村生活污水治理项目</t>
  </si>
  <si>
    <t>在大桥乡团山村因地制宜，建设收集池、铺设PVC及波纹管道，建设规模为2—3立方米的小三格，适当规划建设30立方米大三格，对农村生活污水及畜禽粪污进行收集处理后还田还耕。</t>
  </si>
  <si>
    <t>解决8个组381户1283人(其中脱贫148户478人，脱贫不稳定户5户11人，边缘易致贫户11户39人）污水排放治理难题，有效推进农村生活污水收集处理，补齐农村环境基础设施建设短板，提升人居环境提升人居环境。</t>
  </si>
  <si>
    <t>大桥乡大桥村2024年农村生活污水治理项目</t>
  </si>
  <si>
    <t>在大桥乡大桥村因地制宜，建设收集池、铺设PVC及波纹管道，建设规模为2—3立方米的小三格，适当规划建设30立方米大三格，对农村生活污水及畜禽粪污进行收集处理后还田还耕。</t>
  </si>
  <si>
    <t>解决14个组1217户3487人(其中脱贫220户677人，脱贫不稳定户13户28人，边缘易致贫户13户43人，突发严重困难户2户6人）污水排放治理难题，有效推进农村生活污水收集处理，补齐农村环境基础设施建设短板，提升人居环境提升人居环境。</t>
  </si>
  <si>
    <t>542户1688人</t>
  </si>
  <si>
    <t>待补镇咩则村2024年农村生活污水治理项目</t>
  </si>
  <si>
    <t>新建Φpvc75管1300米，Φpvc110管500米，Φpvc160管500米，Φpvc200管500米，混凝土涵管（直径0.4米）20米，砖砌小三格化粪池20个，玻璃钢成品化粪池20个，大三格化粪池3个，土方开挖40立方米，土方回填30立方米，混凝土破除及恢复10平方米。</t>
  </si>
  <si>
    <t>解决980户3145人(其中脱贫207户810人，“三类监测对象”23户78人）污水排放治理难题，有效推进农村生活污水收集处理，补齐农村环境基础设施建设短板，提升人居环境。</t>
  </si>
  <si>
    <t>待补镇金牛村2024年农村生活污水治理项目</t>
  </si>
  <si>
    <t>新建Φpvc75管1500米，Φpvc110管1000米，Φpvc160管900米，Φpvc200管300米，砖砌小三格化粪池25个，玻璃钢成品化粪池20个，大三格化粪池2个。土方开挖20立方米，土方回填20立方米，混凝土破除及恢复10平方米。</t>
  </si>
  <si>
    <t>解决715户2156人(其中脱贫273户1073人，“三类监测对象”39户119人）污水排放治理难题，有效推进农村生活污水收集处理，补齐农村环境基础设施建设短板，提升人居环境。</t>
  </si>
  <si>
    <t>待补镇哨牌村2024年农村生活污水治理项目</t>
  </si>
  <si>
    <t>新建Φpvc75管1500米，Φpvc110管1600米，Φpvc160管900米，Φpvc200管500米，砖砌小三格化粪池6个，玻璃钢成品化粪池15个，大三格化粪池2个。土方开挖20立方米，土方回填20立方米，混凝土破除及恢复10平方米。</t>
  </si>
  <si>
    <t>解决868户2924人(其中脱贫78户242人，“三类监测对象”25户68人）污水排放治理难题，有效推进农村生活污水收集处理，补齐农村环境基础设施建设短板，提升人居环境。</t>
  </si>
  <si>
    <t>待补镇大坝村2024年农村生活污水治理项目</t>
  </si>
  <si>
    <t>大坝村</t>
  </si>
  <si>
    <t>新建Φpvc75管1000米，Φpvc110管800米，Φpvc160管1000米，Φpvc200管500米，砖砌小三格化粪池20个，玻璃钢成品化粪池20个，大三格化粪池2个。土方开挖20立方米，土方回填15立方米，混凝土破除及恢复25平方米。</t>
  </si>
  <si>
    <t>解决1013户3617人(其中脱贫104户362人，“三类监测对象”33户152人）污水排放治理难题，有效推进农村生活污水收集处理，补齐农村环境基础设施建设短板，提升人居环境。</t>
  </si>
  <si>
    <t>待补镇戛里村2024年农村生活污水治理项目</t>
  </si>
  <si>
    <t>戛里村</t>
  </si>
  <si>
    <t>新建Φpvc75管1000米，Φpvc110管1000米，Φpvc160管1500米，Φpvc200管500米，砖砌小三格化粪池21个，玻璃钢成品化粪池20个，大三格化粪池1个。土方开挖15立方米，土方回填10立方米，混凝土破除及恢复10平方米，生态沟1条。</t>
  </si>
  <si>
    <t>解决1072户3820人(其中脱贫133户538人，“三类监测对象”20户77人）污水排放治理难题，有效推进农村生活污水收集处理，补齐农村环境基础设施建设短板，提升人居环境。</t>
  </si>
  <si>
    <t>待补镇鹧鸡村2024年农村生活污水治理项目</t>
  </si>
  <si>
    <t>新建Φpvc75管900米，Φpvc110管1000米，Φpvc160管1400米，Φpvc200管400米，砖砌小三格化粪池10个，玻璃钢成品化粪池25个，大三格化粪池2个。土方开挖15立方米，土方回填10立方米，混凝土破除及恢复10平方米。</t>
  </si>
  <si>
    <t>解决1307户4063人(其中脱贫161户521人，“三类监测对象”13户33人）污水排放治理难题，有效推进农村生活污水收集处理，补齐农村环境基础设施建设短板，提升人居环境。</t>
  </si>
  <si>
    <t>待补镇待补社区2024年农村生活污水治理</t>
  </si>
  <si>
    <t>新建Φpvc75管800米，Φpvc110管800米，Φpvc160管1500米，Φpvc200管500米，砖砌小三格化粪池10个，玻璃钢成品化粪池20个，大三格化粪池2个。土方开挖15立方米，土方回填10立方米，混凝土破除及恢复21平方米。</t>
  </si>
  <si>
    <t>通过建设小三格，开展待补社区农村生活污水治理工作，提升农村人居环境，促进纸厂乡生态文明建设.解决2307户6527人(其中脱贫95户373人，“三类监测对象”15户57人）污水排放治理难题，有效推进农村生活污水收集处理，补齐农村环境基础设施建设短板，提升人居环境。</t>
  </si>
  <si>
    <t>待补镇歹咩村委会2024年农村生活污水治理</t>
  </si>
  <si>
    <t>新建Φpvc75管800米，Φpvc110管1200米，Φpvc160管1000米，Φpvc200管500米，砖砌小三格化粪池15个，玻璃钢成品化粪池20个，大三格化粪池2个。土方开挖15立方米，土方回填10立方米，混凝土破除及恢复15平方米。</t>
  </si>
  <si>
    <t>通过建设小三格，开展歹咩村委会农村生活污水治理工作，提升农村人居环境，促进纸厂乡生态文明建设.解决1381户4712人(其中脱贫36户88人，“三类监测对象”28户101人）污水排放治理难题，有效推进农村生活污水收集处理，补齐农村环境基础设施建设短板，提升人居环境。</t>
  </si>
  <si>
    <t>待补镇待补糯租村委会2024年农村生活污水治理</t>
  </si>
  <si>
    <t>新建Φpvc75管800米，Φpvc110管1000米，Φpvc160管1000米，Φpvc200管700米，砖砌小三格化粪池20个，玻璃钢成品化粪池30个，大三格化粪池2个。土方开挖15立方米，土方回填10立方米，混凝土破除及恢复15平方米，生态沟2条。</t>
  </si>
  <si>
    <t>通过建设小三格，开展糯租村委会农村生活污水治理工作，提升农村人居环境，促进纸厂乡生态文明建设.解决1311户4586人(其中脱贫131户472人，“三类监测对象”36户127人）污水排放治理难题，有效推进农村生活污水收集处理，补齐农村环境基础设施建设短板，提升人居环境。</t>
  </si>
  <si>
    <t>古城街道厂沟村2024年农村生活污水治理项目</t>
  </si>
  <si>
    <t>厂沟村</t>
  </si>
  <si>
    <t>解决4组167户567人(其中脱贫66户290人，“三类监测对象”19户90人）污水排放治理难题，有效推进农村生活污水收集处理，补齐农村环境基础设施建设短板，提升人居环境提升人居环境。</t>
  </si>
  <si>
    <t>13769532197</t>
  </si>
  <si>
    <t>火红乡柴山村委会2024年农村生活污水治理项目</t>
  </si>
  <si>
    <t>污水管道铺设2300米，建设小三格98个、“大三格”2个等方式实施农村生活污水治理。</t>
  </si>
  <si>
    <t>通过实施本项目，解决11个小组336户，其中脱贫户106户，409人，“三类监察对象”9户37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</si>
  <si>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火红乡冬瓜林村委会2024年农村生活污水治理项目</t>
  </si>
  <si>
    <t>污水管道铺设1600米，建设小三格99个、“大三格”2个等方式实施农村生活污水治理。</t>
  </si>
  <si>
    <t>通过实施本项目，解决3个小组126户，其中脱贫户60户，233人，“三类监察对象”21户85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</si>
  <si>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火红乡岩脚村委会2024年农村生活污水治理项目</t>
  </si>
  <si>
    <t>岩脚村</t>
  </si>
  <si>
    <t>污水管道铺设1200米，建设小三格106个、“大三格”2个等方式实施农村生活污水治理。</t>
  </si>
  <si>
    <t>通过实施本项目，解决11个小组412户，其中脱贫户112户，445人，“三类监察对象”18户68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</si>
  <si>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火红乡冒沙井村委会2024年农村生活污水治理项目</t>
  </si>
  <si>
    <t>污水管道铺设5000米，建设小三格120个、“大三格”5个等方式实施农村生活污水治理。</t>
  </si>
  <si>
    <t>通过实施本项目，解决12个小组412户，其中脱贫户115户，450人，“三类监察对象”5户21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</si>
  <si>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火红乡阿拉米村委会2024年农村生活污水治理项目</t>
  </si>
  <si>
    <t>污水管道铺设1800米，建设小三格98个、“大三格”2个等方式实施农村生活污水治理。</t>
  </si>
  <si>
    <t>通过实施本项目，解决10个小组396户，其中脱贫户113户，441人，“三类监察对象”6户25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</si>
  <si>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火红乡滴水岩村委会2024年农村生活污水治理项目</t>
  </si>
  <si>
    <t>滴水岩村</t>
  </si>
  <si>
    <t>污水管道铺设800米，建设小三格76个、“大三格”1个等方式实施农村生活污水治理。</t>
  </si>
  <si>
    <t>通过实施本项目，解决6个小组125户，其中脱贫户483户，82人，“三类监察对象”8户35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</si>
  <si>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火红乡三甲村委会2024年农村生活污水治理项目</t>
  </si>
  <si>
    <t>三甲村</t>
  </si>
  <si>
    <t>污水管道铺设1500米，建设小三格98个、“大三格”12个等方式实施农村生活污水治理。</t>
  </si>
  <si>
    <t>通过实施本项目，解决12个小组430户，其中脱贫户210户，832人，“三类监察对象”22户86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</si>
  <si>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火红乡龙树村委会2024年农村生活污水治理项目</t>
  </si>
  <si>
    <t>污水管道铺设2300米，建设小三格102个、“大三格”2个等方式实施农村生活污水治理。</t>
  </si>
  <si>
    <t>通过实施本项目，解决11个小组410户，其中脱贫户208户，832人，“三类监察对象”21户82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</si>
  <si>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火红乡田湾村村委会2024年农村生活污水治理项目</t>
  </si>
  <si>
    <t>田湾村村</t>
  </si>
  <si>
    <t>污水管道铺设1100米，建设小三格96个、“大三格”1个等方式实施农村生活污水治理。</t>
  </si>
  <si>
    <t>通过实施本项目，解决8个小组312户，其中脱贫户103户，396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</si>
  <si>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火红乡桥边村2024年农村生活污水治理项目</t>
  </si>
  <si>
    <t>污水管道铺设5000米，建设小三格98个、“大三格”2个等方式实施农村生活污水治理。</t>
  </si>
  <si>
    <t>通过实施本项目，解决17个小组663户，其中脱贫户123户，416人，“三类监察对象”15户53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</si>
  <si>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火红乡湾子村2024年农村生活污水治理项目</t>
  </si>
  <si>
    <t>湾子村</t>
  </si>
  <si>
    <t>污水管道铺设1100米，建设小三格96个、“大三格”2个等方式实施农村生活污水治理。</t>
  </si>
  <si>
    <t>通过实施本项目，解决6个小组95户，其中脱贫户105户，407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</si>
  <si>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驾车乡小水村2024年农村生活污水治理项目</t>
  </si>
  <si>
    <t>小水村</t>
  </si>
  <si>
    <t>采用HDPEDN300波纹管900米、入户管PVCdn110管1800米、10立方米/日集中收集化粪池7座的方式实施农村生活污水治理。</t>
  </si>
  <si>
    <t>解决7组486户1754人(其中脱贫92户339人，“三类监测对象”30户98人）污水排放治理难题，有效推进农村生活污水收集处理，补齐农村环境基础设施建设短板，提升人居环境提升人居环境。</t>
  </si>
  <si>
    <t>驾车乡大水村2024年农村生活污水治理项目</t>
  </si>
  <si>
    <t>采用HDPEDN200波纹管1300米、75⊕地26个、50立方米大三格化粪池1处、小三格9个等方式实施农村生活污水。</t>
  </si>
  <si>
    <t>解决8组601户2284人(其中脱贫201户758人，“三类监测对象”7户12人）污水排放治理难题，有效推进农村生活污水收集处理，补齐农村环境基础设施建设短板，提升人居环境提升人居环境。</t>
  </si>
  <si>
    <t>驾车乡迤石村2024年农村生活污水治理项目</t>
  </si>
  <si>
    <t>采用HDPEDN300波纹管600米、入户管PVCdn110管1300米、10立方米/日集中收集化粪池5座、2立方米三格化粪池40座等方式实施农村生活污水治理。</t>
  </si>
  <si>
    <t>解决9组501户1801人(其中脱贫132户514人，“三类监测对象”9户32人）污水排放治理难题，有效推进农村生活污水收集处理，补齐农村环境基础设施建设短板，提升人居环境提升人居环境。</t>
  </si>
  <si>
    <t>驾车乡白泥村2024年农村生活污水治理项目</t>
  </si>
  <si>
    <t>白泥村</t>
  </si>
  <si>
    <t>采用HDPEDN300波纹管500米、入户管PVCdn110管1500米、10立方米/日集中收集化粪池3座、1.5立方米三格化粪池23座等方式实施农村生活污水治理。</t>
  </si>
  <si>
    <t>解决9组428户1646人(其中脱贫97户348人，“三类监测对象”4户14人）污水排放治理难题，有效推进农村生活污水收集处理，补齐农村环境基础设施建设短板，提升人居环境提升人居环境。</t>
  </si>
  <si>
    <t>驾车乡屋基村2024年农村生活污水治理项目</t>
  </si>
  <si>
    <t>新建生活污水收集管（DN300HDPE双壁波纹管SN≥8KN/米²）1000米，生活污水收集管（DN110U-PVC）600米，接户井（φ315PE）40户，2立方米三格化粪池6个，土方开挖300立方米，土方回填400立方米，回填沙120立方米，混凝土破除及恢复100立方米。</t>
  </si>
  <si>
    <t>解决12组580户2036人(其中脱贫170户571人，“三类监测对象”26户89人）污水排放治理难题，有效推进农村生活污水收集处理，补齐农村环境基础设施建设短板，提升人居环境提升人居环境。</t>
  </si>
  <si>
    <t>驾车乡腰店村2024年农村生活污水治理项目</t>
  </si>
  <si>
    <t>腰店村</t>
  </si>
  <si>
    <t>采用HDPEDN200波纹管1400米、75⊕地24个、50立方米大三格化粪池1处、小三格9个等方式实施农村生活污水治理。</t>
  </si>
  <si>
    <t>解决10组5811户1937人(其中脱贫186户663人，“三类监测对象”35户122人）污水排放治理难题，有效推进农村生活污水收集处理，补齐农村环境基础设施建设短板，提升人居环境提升人居环境。</t>
  </si>
  <si>
    <t>驾车乡钢厂村2024年农村生活污水治理项目</t>
  </si>
  <si>
    <t>采用HDPEDN200波纹管1300米、75⊕地26个、50立方米大三格化粪池1处、小三格9个等方式实施农村生活污水治理。</t>
  </si>
  <si>
    <t>解决5组524户2137人(其中脱贫124户457人，“三类监测对象”20户69人）污水排放治理难题，有效推进农村生活污水收集处理，补齐农村环境基础设施建设短板，提升人居环境提升人居环境。</t>
  </si>
  <si>
    <t>驾车乡野猪村2024年农村生活污水治理项目</t>
  </si>
  <si>
    <t>采用小三格，大三格化粪池采用HDPEDN200波纹管1000米、入户管500米、10立方米大三格化粪池2处、小三格40个等方式实施农村生活污水治理。</t>
  </si>
  <si>
    <t>解决7组364户1586人(其中脱贫59户240人，“三类监测对象”8户39人）污水排放治理难题，有效推进农村生活污水收集处理，补齐农村环境基础设施建设短板，提升人居环境提升人居环境。</t>
  </si>
  <si>
    <t>驾车乡驾车村2025年农村生活污水治理</t>
  </si>
  <si>
    <t>采用HDPEDN300波纹管1000米、入户管PVCdn110管2100米、10立方米/日集中收集化粪池1座、1.5立方米三格化粪池10座等方式实施农村生活污水治理。</t>
  </si>
  <si>
    <t>解决12组749户2741人(其中脱贫151户642人，“三类监测对象”48户178人）污水排放治理难题，有效推进农村生活污水收集处理，补齐农村环境基础设施建设短板，提升人居环境提升人居环境。</t>
  </si>
  <si>
    <t>金钟街道金钟社区2024年农村生活污水治理项目</t>
  </si>
  <si>
    <t>金钟社区</t>
  </si>
  <si>
    <t>铺设排污支管长度3800米(HDPE-200)。排污主管长度1100米(HDPE-300)，污水检查井22个(400X400X400毫米)。建设小三格82个(按每户1立方米/日，采用多户合一模式)；大三格19个，每个20-30立方米/日。</t>
  </si>
  <si>
    <t>解决金钟社区1-6组827户2505人(其中脱盆88户312人，“三类监测对象”6户19人）污水排放治理难题，有效推进农村生活污水收集处理，补齐农村环境基础设施建设短板，提升人居环境提升人居环境。</t>
  </si>
  <si>
    <t>矿山镇布卡2024年农村生活污水治理项目</t>
  </si>
  <si>
    <t>布卡</t>
  </si>
  <si>
    <t>管道6000米，修建160个2立方米/日小三格、15个10个10立方米/日大三格化粪池、资源化利用等方式实施农村生活污水治理。</t>
  </si>
  <si>
    <t>解决布卡村委会大丫口，二支多，陈家村，马波落，蒋家村，布卡，色基落，小铺子，木格多小组305户1176人(其中脱盆271户1052人，“三类监测对象”34户124人）污水排放治理难题，有效推进农村生活污水收集处理，补齐农村环境基础设施建设短板，提升人居环境提升人居环境。</t>
  </si>
  <si>
    <t>矿山镇拖翅2024年农村生活污水治理项目</t>
  </si>
  <si>
    <t>拖翅</t>
  </si>
  <si>
    <t>管道10000米，修建106个2立方米/日小三格、13个10个10立方米/日大三格化粪池、资源化利用等方式实施农村生活污水治理。</t>
  </si>
  <si>
    <t>解决拖翅村委会马路，河边，白泥沟，大村子，邓家村，贝马米，个嘎，新兴小组510户1978人(其中脱盆466户1812人，“三类监测对象”44户166人）污水排放治理难题，有效推进农村生活污水收集处理，补齐农村环境基础设施建设短板，提升人居环境提升人居环境。</t>
  </si>
  <si>
    <t>矿山镇扯落2024年农村生活污水治理项目</t>
  </si>
  <si>
    <t>扯落</t>
  </si>
  <si>
    <t>管道5000米，修建65个2立方米/日小三格、40个10立方米/日大三格化粪池、资源化利用等方式实施农村生活污水治理。</t>
  </si>
  <si>
    <t>解决扯洛村委会洋洞沟，草坪子，小店子，箐头，大窑子，店子村，半山，陈家村，中良子，包包上小组316户1265人(其中脱盆291户1162人，“三类监测对象”25户103人）污水排放治理难题，有效推进农村生活污水收集处理，补齐农村环境基础设施建设短板，提升人居环境提升人居环境。</t>
  </si>
  <si>
    <t>矿山镇二关营2024年农村生活污水治理项目</t>
  </si>
  <si>
    <t>二关营</t>
  </si>
  <si>
    <t>管道8000米，修建136个2立方米/日小三格、5大10个10立方米/日三格化粪池、资源化利用等方式实施农村生活污水治理。</t>
  </si>
  <si>
    <t>解决二关营村委会徐家村，老红地村，胡家村，背阴地，割根塘，小屋基，塘二树，下排，大坪子，上排，水子树小组323户1352人(其中脱盆308户1296人，“三类监测对象”15户56人）污水排放治理难题，有效推进农村生活污水收集处理，补齐农村环境基础设施建设短板，提升人居环境提升人居环境。</t>
  </si>
  <si>
    <t>矿山镇格核米2024年农村生活污水治理项目</t>
  </si>
  <si>
    <t>格核米</t>
  </si>
  <si>
    <t>管道8000米，修建98个2立方米/日小三格、3个10立方米/日大三格化粪池、资源化利用等方式实施农村生活污水治理。</t>
  </si>
  <si>
    <t>解决格核米村委会白沙坪，腊知卡，格核米小组121户455人(其中脱盆106户392人，“三类监测对象”15户63人）污水排放治理难题，有效推进农村生活污水收集处理，补齐农村环境基础设施建设短板，提升人居环境提升人居环境。</t>
  </si>
  <si>
    <t>矿山镇洒衣2024年农村生活污水治理项目</t>
  </si>
  <si>
    <t>洒衣</t>
  </si>
  <si>
    <t>管道8000米，修建120个2立方米/日小三格、12个10个10立方米/日大三格化粪池、资源化利用等方式实施农村生活污水治理。</t>
  </si>
  <si>
    <t>解决洒衣村委会洒衣，赵家坪，坪子上，三家村，大坝，白沙地，湾子头，双水沟，木多多，小坪子小组230户819人(其中脱盆202户735人，“三类监测对象”28户84人）污水排放治理难题，有效推进农村生活污水收集处理，补齐农村环境基础设施建设短板，提升人居环境提升人居环境。</t>
  </si>
  <si>
    <t>矿山镇九龙2024年农村生活污水治理项目</t>
  </si>
  <si>
    <t>九龙</t>
  </si>
  <si>
    <t>管道6000米，修建160个2立方米/日小三格、8个10立方米/日大三格化粪池、资源化利用等方式实施农村生活污水治理。</t>
  </si>
  <si>
    <t>解决九龙村委会陈家村，李家湾，中坪子，王家村，龙王庙，老房子，马脖子，石塘子小组106户387人(其中脱盆88户320人，“三类监测对象”18户67人）污水排放治理难题，有效推进农村生活污水收集处理，补齐农村环境基础设施建设短板，提升人居环境提升人居环境。</t>
  </si>
  <si>
    <t>矿山镇酒房2024年农村生活污水治理项目</t>
  </si>
  <si>
    <t>酒房</t>
  </si>
  <si>
    <t>管道8000米，修建136个2立方米/日小三格、10个10立方米/日大三格化粪池、资源化利用等方式实施农村生活污水治理。</t>
  </si>
  <si>
    <t>解决酒房村委会湾子，梁子，下村，羊角脑，车家坪，白家沟，沈家村，鹧勒米，酒房，晏家沟小组223户867人(其中脱盆186户754人，“三类监测对象”37户113人）污水排放治理难题，有效推进农村生活污水收集处理，补齐农村环境基础设施建设短板，提升人居环境提升人居环境。</t>
  </si>
  <si>
    <t>矿山镇矿山村2024年农村生活污水治理</t>
  </si>
  <si>
    <t>管道10000米，修建30个2立方米/日小三格、16个10立方米/日大三格化粪池、资源化利用等方式实施农村生活污水治理。</t>
  </si>
  <si>
    <t>解决矿山村委会大菜园，小桥边，新山沟，二道沟，和瑞安置点，小包包，湾湾头，河对门，双石头，崔家沟，郑家坪子小组389户1465人(其中脱盆338户1285人，“三类监测对象”51户180人）污水排放治理难题，有效推进农村生活污水收集处理，补齐农村环境基础设施建设短板，提升人居环境提升人居环境。</t>
  </si>
  <si>
    <t>老厂乡徳所村2024年农村生活污水治理项目</t>
  </si>
  <si>
    <t>徳所村</t>
  </si>
  <si>
    <t>1、农村生活污水收集工程：生活污水收集管（HDPEDN200）400米、生活污水收集管支管（PVCdn11）1600米。
2、农村生活污水处理工程：塑料污水净化池85座，新建1.5立方米三格化粪池55座。</t>
  </si>
  <si>
    <t>解决德所村5个组302户946人(其中脱贫户118户390人，“三类监测对象”31户73人）污水排放治理难题，有效推进农村生活污水收集处理，补齐农村环境基础设施建设短板，提升人居环境提升人居环境。</t>
  </si>
  <si>
    <t>邓金碧</t>
  </si>
  <si>
    <t>老厂乡三岔村2024年农村生活污水治理项目</t>
  </si>
  <si>
    <t>三岔村</t>
  </si>
  <si>
    <t>建设主要内容：
1、农村生活污水收集工程：生活污水收集管（HDPEDN200）450米、生活污水收集管支管（PVCdn11）1600米。
2、农村生活污水处理工程：塑料污水净化池85座，新建1.5立方米三格化粪池65座。</t>
  </si>
  <si>
    <t>解决11个组405户1027人(其中脱贫172户668人，“三类监测对象”23户100人）污水排放治理难题，有效推进农村生活污水收集处理，补齐农村环境基础设施建设短板，提升人居环境提升人居环境。</t>
  </si>
  <si>
    <t>老厂乡卡龙村2024年农村生活污水治理项目</t>
  </si>
  <si>
    <t>建设主要内容：
1、农村生活污水收集工程：生活污水收集管（HDPEDN200）480米、生活污水收集管支管（PVCdn11）1600米。
2、农村生活污水处理工程：塑料污水净化池100座，新建1.5立方米三格化粪池65座。</t>
  </si>
  <si>
    <t>解决卡龙村12组658户1979人(其中脱盆273户1130人，“三类监测对象”23户80人）污水排放治理难题，有效推进农村生活污水收集处理，补齐农村环境基础设施建设短板，提升人居环境提升人居环境。</t>
  </si>
  <si>
    <t>老厂乡尹武村2024年农村生活污水治理项目</t>
  </si>
  <si>
    <t>建设主要内容：
1、农村生活污水收集工程：生活污水收集管（HDPEDN200）450米、生活污水收集管支管（PVCdn11）1600米。
2、农村生活污水处理工程：塑料污水净化池95座，新建1.5立方米三格化粪池55座。</t>
  </si>
  <si>
    <t>解决尹武村7组375户1544人(其中脱盆166户633人，“三类监测对象”5户15人）污水排放治理难题，有效推进农村生活污水收集处理，补齐农村环境基础设施建设短板，提升人居环境提升人居环境。</t>
  </si>
  <si>
    <t>老厂乡播落卡村2024年农村生活污水治理项目</t>
  </si>
  <si>
    <t>播落卡村</t>
  </si>
  <si>
    <t>建设主要内容：
1、农村生活污水收集工程：生活污水收集管（HDPEDN200）450米、生活污水收集管支管（PVCdn11）1700米。
2、农村生活污水处理工程：塑料污水净化池90座，新建1.5立方米三格化粪池65座。</t>
  </si>
  <si>
    <t>解决播落村7个小组236户904人(其中脱脱贫户90户268人，“三类监测对象”9户23人）污水排放治理难题，有效推进农村生活污水收集处理，补齐农村环境基础设施建设短板，提升人居环境提升人居环境。</t>
  </si>
  <si>
    <t>15987415567</t>
  </si>
  <si>
    <t>老厂乡白龙茂村2024年农村生活污水治理项目</t>
  </si>
  <si>
    <t>白龙茂村</t>
  </si>
  <si>
    <t>解决7个组278户1171人(其中脱贫111户454人，“三类监测对象”4户11人）污水排放治理难题，有效推进农村生活污水收集处理，补齐农村环境基础设施建设短板，提升人居环境提升人居环境。</t>
  </si>
  <si>
    <t>老厂乡田尾巴村2024年农村生活污水治理</t>
  </si>
  <si>
    <t>建设主要内容：
1、农村生活污水收集工程：生活污水收集管（HDPEDN200）450米、生活污水收集管支管（PVCdn11）1700米。
2、农村生活污水处理工程：塑料污水净化池100座，新建1.5立方米三格化粪池60座。</t>
  </si>
  <si>
    <t>解决6个组274户1940人(其中脱盆户113户380人，“三类监测对象”18户60人）污水排放治理难题，有效推进农村生活污水收集处理，补齐农村环境基础设施建设短板，提升人居环境提升人居环境。</t>
  </si>
  <si>
    <t>老厂乡拖基嘎村2024年农村生活污水治理</t>
  </si>
  <si>
    <t>拖基嘎村</t>
  </si>
  <si>
    <t>建设主要内容：
1、农村生活污水收集工程：生活污水收集管（HDPEDN200）450米、生活污水收集管支管（PVCdn11）1700米。
2、农村生活污水处理工程：塑料污水净化池85座，新建1.5立方米三格化粪池55座。</t>
  </si>
  <si>
    <t>解决8个组389户1200人(其中脱贫131户496人，“三类监测对象”13户40人）污水排放治理难题，有效推进农村生活污水收集处理，补齐农村环境基础设施建设短板，提升人居环境提升人居环境。</t>
  </si>
  <si>
    <t>老厂乡白沙村2024年农村生活污水治理</t>
  </si>
  <si>
    <t>建设主要内容：
1、农村生活污水收集工程：生活污水收集管（HDPEDN200）450米、生活污水收集管支管（PVCdn11）1700米。
2、农村生活污水处理工程：塑料污水净化池88座，新建1.5立方米三格化粪池60座。</t>
  </si>
  <si>
    <t>解决9个小组368户1351人(其中脱贫户168户743人，“三类监测对象”21户89人）污水排放治理难题，有效推进农村生活污水收集处理，补齐农村环境基础设施建设短板，提升人居环境提升人居环境。</t>
  </si>
  <si>
    <t>乐业镇科作落村2024年农村生活污水治理项目</t>
  </si>
  <si>
    <t>科作落村</t>
  </si>
  <si>
    <t>新建污水处理系统15套，设计日处理量能力分别为16套5立方米/日的三格式化粪池、10套10立方米/日的三格化粪池，配建防护围栏、警示牌等附属设施。</t>
  </si>
  <si>
    <t>解决6组180户535人(其中脱贫180户535人，“三类监测对象”29户106人）污水排放治理难题，有效推进农村生活污水收集处理，补齐农村环境基础设施建设短板，提升人居环境提升人居环境。</t>
  </si>
  <si>
    <t>乐业镇射落村2024年农村生活污水治理项目</t>
  </si>
  <si>
    <t>解决9组122户431人(其中脱贫122户431人，“三类监测对象”18户51人）污水排放治理难题，有效推进农村生活污水收集处理，补齐农村环境基础设施建设短板，提升人居环境提升人居环境。</t>
  </si>
  <si>
    <t>乐业镇双沟村2024年农村生活污水治理项目</t>
  </si>
  <si>
    <t>解决10组333户1223人(其中脱贫333户1223人，“三类监测对象”25户85人）污水排放治理难题，有效推进农村生活污水收集处理，补齐农村环境基础设施建设短板，提升人居环境提升人居环境。</t>
  </si>
  <si>
    <t>乐业镇黑山村2024年农村生活污水治理项目</t>
  </si>
  <si>
    <t>解决16组337户1273人(其中脱贫337户1273人，“三类监测对象”49户170人）污水排放治理难题，有效推进农村生活污水收集处理，补齐农村环境基础设施建设短板，提升人居环境提升人居环境。</t>
  </si>
  <si>
    <t>乐业镇乐业村2024年农村生活污水治理项目</t>
  </si>
  <si>
    <t>解决18组303户1063人(其中脱贫303户1063人，“三类监测对象”36户131人）污水排放治理难题，有效推进农村生活污水收集处理，补齐农村环境基础设施建设短板，提升人居环境提升人居环境。</t>
  </si>
  <si>
    <t>乐业镇六合村2024年农村生活污水治理项目</t>
  </si>
  <si>
    <t>六合村</t>
  </si>
  <si>
    <t>解决8组143户442人(其中脱贫143户442人，“三类监测对象”29户83人）污水排放治理难题，有效推进农村生活污水收集处理，补齐农村环境基础设施建设短板，提升人居环境提升人居环境。</t>
  </si>
  <si>
    <t>乐业镇团坡村2024年农村生活污水治理项目</t>
  </si>
  <si>
    <t>团坡村</t>
  </si>
  <si>
    <t>解决11组249户739人(其中脱贫249户739人，“三类监测对象”10户29人）污水排放治理难题，有效推进农村生活污水收集处理，补齐农村环境基础设施建设短板，提升人居环境提升人居环境。</t>
  </si>
  <si>
    <t>乐业镇阿布卡2024年农村生活污水治理项目</t>
  </si>
  <si>
    <t>解决20组391户1332人(其中脱贫391户1332人，“三类监测对象”63户209人）污水排放治理难题，有效推进农村生活污水收集处理，补齐农村环境基础设施建设短板，提升人居环境提升人居环境。</t>
  </si>
  <si>
    <t>乐业镇丫口村2024年农村生活污水治理项目</t>
  </si>
  <si>
    <t>解决18组366户1356人(其中脱贫366户1356人，“三类监测对象”42户157人）污水排放治理难题，有效推进农村生活污水收集处理，补齐农村环境基础设施建设短板，提升人居环境提升人居环境。</t>
  </si>
  <si>
    <t>乐业镇鲁贝村2024年农村生活污水治理项目</t>
  </si>
  <si>
    <t>鲁贝村</t>
  </si>
  <si>
    <t>解决26组178户596人(其中脱贫178户596人，“三类监测对象”25户96人）污水排放治理难题，有效推进农村生活污水收集处理，补齐农村环境基础设施建设短板，提升人居环境提升人居环境。</t>
  </si>
  <si>
    <t>乐业镇梭落村2024年农村生活污水治理项目</t>
  </si>
  <si>
    <t>梭落村</t>
  </si>
  <si>
    <t>解决5组154户565人(其中脱贫154户565人，“三类监测对象”18户58人）污水排放治理难题，有效推进农村生活污水收集处理，补齐农村环境基础设施建设短板，提升人居环境提升人居环境。</t>
  </si>
  <si>
    <t>乐业镇碑木村2024年农村生活污水治理项目</t>
  </si>
  <si>
    <t>解决4组108户349人(其中脱贫108户349人，“三类监测对象”26户71人）污水排放治理难题，有效推进农村生活污水收集处理，补齐农村环境基础设施建设短板，提升人居环境提升人居环境。</t>
  </si>
  <si>
    <t>乐业镇二顺村2024年农村生活污水治理项目</t>
  </si>
  <si>
    <t>二顺村</t>
  </si>
  <si>
    <t>解决7组166户669人(其中脱贫166户669人，“三类监测对象”31户104人）污水排放治理难题，有效推进农村生活污水收集处理，补齐农村环境基础设施建设短板，提升人居环境提升人居环境。</t>
  </si>
  <si>
    <t>乐业镇清水村2024年农村生活污水治理项目</t>
  </si>
  <si>
    <t>解决16组464户1777人(其中脱贫464户1777人，“三类监测对象”41户155人）污水排放治理难题，有效推进农村生活污水收集处理，补齐农村环境基础设施建设短板，提升人居环境提升人居环境。</t>
  </si>
  <si>
    <t>乐业镇横山村2024年农村生活污水治理项目</t>
  </si>
  <si>
    <t>横山村</t>
  </si>
  <si>
    <t>解决9组373户1250人(其中脱贫373户1250人，“三类监测对象”61户181人）污水排放治理难题，有效推进农村生活污水收集处理，补齐农村环境基础设施建设短板，提升人居环境提升人居环境。</t>
  </si>
  <si>
    <t>乐业镇拖落村2024年农村生活污水治理项目</t>
  </si>
  <si>
    <t>解决8组371户1410人(其中脱贫371户1410人，“三类监测对象”23户83人）污水排放治理难题，有效推进农村生活污水收集处理，补齐农村环境基础设施建设短板，提升人居环境提升人居环境。</t>
  </si>
  <si>
    <t>乐业镇马厂村2024年农村生活污水治理项目</t>
  </si>
  <si>
    <t>解决17组305户1093人(其中脱贫305户1093人，“三类监测对象”36户126人）污水排放治理难题，有效推进农村生活污水收集处理，补齐农村环境基础设施建设短板，提升人居环境提升人居环境。</t>
  </si>
  <si>
    <t>鲁纳乡窝坡村2024年农村生活污水治理项目</t>
  </si>
  <si>
    <t>管道2000米，修建60个2立方米/日小三格、2个10个10立方米/日大三格化粪池、资源化利用等方式实施农村生活污水治理。</t>
  </si>
  <si>
    <t>解决窝坡村委会白石头、窝坡、陈家村小组340户1254人(其中脱贫户85户341人，“三类监测对象”9户35人）污水排放治理难题，有效推进农村生活污水收集处理，补齐农村环境基础设施建设短板，提升人居环境提升人居环境。</t>
  </si>
  <si>
    <t>鲁纳乡哈克村2024年农村生活污水治理项目</t>
  </si>
  <si>
    <t>哈克村</t>
  </si>
  <si>
    <t>以自然村为单元采用大三格净化池处理、尾水采用氧化沟自然渗透还田资源化利用。排污支管网长度8200米（HDPE-200），排污主管长度6900米（HDPE-300），计划建设小三格110个，(按每户1立方米/日，采用多户合一模式)；计划建设大三格13个、每个20-30立方米/日(按照自然村户数多少确定)；氧化渗透沟9个，每个30-50立方米/日。</t>
  </si>
  <si>
    <t>解决10个小组571户1902人(其中脱贫140户555人，“三类监测对象”18户78人）污水排放治理难题，有效推进农村生活污水收集处理，补齐农村环境基础设施建设短板，提升人居环境。</t>
  </si>
  <si>
    <t>鲁纳乡银厂村2024年农村生活污水治理项目</t>
  </si>
  <si>
    <t>以自然村为单元采用大三格净化池处理、尾水采用氧化沟自然渗透还田资源化利用。管道8000米，计划建设小三格100个，建设大三格20个.资源化利用等方式实施农村生活污水治理。</t>
  </si>
  <si>
    <t>解决银厂村566户1966人，脱贫户112户413人，其中“三类监测对象”18户59人。有效推进农村污水收集处理，补齐农村环境基础设施建设短板，提升人居环境。</t>
  </si>
  <si>
    <t>鲁纳乡白坡村2024年农村生活污水治理项目</t>
  </si>
  <si>
    <t>铺设污水排污支管网长度2500米（HDPE-200），排污主管长度1000米（HDPE-300），需布网入户收集尾水，计划新建小三格30个，(按每户1-3立方米/日，采用多户合一模式)；计划建设大三格5个、每个20-30立方米/日(按照自然村户数及居住密度辐射确定)。</t>
  </si>
  <si>
    <t>解决白坡村老柱居、中村、坪子头3个组160户570人(其中脱贫35户137人，“三类监测对象”3户12人）污水排放治理难题，有效推进农村生活污水收集处理，补齐农村环境基础设施建设短板，提升人居环境。</t>
  </si>
  <si>
    <t>鲁纳乡雨沐村2024年农村生活污水治理项目</t>
  </si>
  <si>
    <t>修建大三格化粪池3个，小三格化粪池100个，沉井池7个等完成污水治理。</t>
  </si>
  <si>
    <t>项目实施后，人居环境得到明显改善，各组农村生活污水收集、处理率达87%以上，受益人口732户2440人。其中脱贫户245户992人，三类监测对象21户50人。</t>
  </si>
  <si>
    <t>马路乡龙元村2024年农村生活污水治理项目</t>
  </si>
  <si>
    <t>因地制宜，采用小三格，大三格化粪池，资源化利用等方式实施农村生活污水治理。新建污水管道铺设800米，新建“小三格”(2*1.5*1)300个，“大三格”(5*2*2)7个。</t>
  </si>
  <si>
    <t>解决9个小组352户1087人(其中脱贫177户644人，“三类监测对象”20户52人）污水排放治理难题，有效推进农村生活污水收集处理，补齐农村环境基础设施建设短板，提升人居环境提升人居环境。</t>
  </si>
  <si>
    <t>马路乡硝厂村2024年农村生活污水治理项目</t>
  </si>
  <si>
    <t>硝厂村</t>
  </si>
  <si>
    <t>因地制宜，采用小三格，大三格化粪池，资源化利用等方式实施农村生活污水治理。新建污水管道铺设1200米，新建“小三格”(2*1.5*1)470个，“大三格”(5*2*2)20个。</t>
  </si>
  <si>
    <t>解决9个小组527户1727人(其中脱贫279户1113人，“三类监测对象”43户155人）污水排放治理难题，有效推进农村生活污水收集处理，补齐农村环境基础设施建设短板，提升人居环境提升人居环境。</t>
  </si>
  <si>
    <t>马路乡半坡村2024年农村生活污水治理项目</t>
  </si>
  <si>
    <t>因地制宜，采用改厕，小三格，大三格化粪池，资源化利用等方式实施农村生活污水治理。新建污水管道铺设1000米，新建“小三格”(2*1.5*1)350个，“大三格”(5*2*2)9个。</t>
  </si>
  <si>
    <t>解决5个小组402户1367人(其中脱贫199户866人，“三类监测对象”19户53人）污水排放治理难题，有效推进农村生活污水收集处理，补齐农村环境基础设施建设短板，提升人居环境提升人居环境。</t>
  </si>
  <si>
    <t>马路乡老铜店村2024年农村生活污水治理项目</t>
  </si>
  <si>
    <t>老铜店村</t>
  </si>
  <si>
    <t>因地制宜，采用小三格，大三格化粪池，资源化利用等方式实施农村生活污水治理。新建污水管道铺设1000米，新建“小三格”(2*1.5*1)350个，“大三格”(5*2*2)10个。</t>
  </si>
  <si>
    <t>解决4个小组430户1255人(其中脱贫162户657人，“三类监测对象”14户54人）污水排放治理难题，有效推进农村生活污水收集处理，补齐农村环境基础设施建设短板，提升人居环境提升人居环境。</t>
  </si>
  <si>
    <t>马路乡荒田村2024年农村生活污水治理项目</t>
  </si>
  <si>
    <t>荒田村</t>
  </si>
  <si>
    <t>因地制宜，采用小三格，大三格化粪池，资源化利用等方式实施农村生活污水治理。新建污水管道铺设800米，新建“小三格”(2*1.5*1)230个，“大三格”(5*2*2)5个。</t>
  </si>
  <si>
    <t>解决4个小组237户761人(其中脱贫177户580人，“三类监测对象”14户69人）污水排放治理难题，有效推进农村生活污水收集处理，补齐农村环境基础设施建设短板，提升人居环境提升人居环境。</t>
  </si>
  <si>
    <t>马路乡八道村2024年农村生活污水治理项目</t>
  </si>
  <si>
    <t>八道村</t>
  </si>
  <si>
    <t>解决5个小组165户635人(其中脱贫136户574人，“三类监测对象”23户101人）污水排放治理难题，有效推进农村生活污水收集处理，补齐农村环境基础设施建设短板，提升人居环境提升人居环境。</t>
  </si>
  <si>
    <t>马路乡老马路村2024年农村生活污水治理项目</t>
  </si>
  <si>
    <t>老马路村</t>
  </si>
  <si>
    <t>因地制宜，采用小三格，大三格化粪池，资源化利用等方式实施农村生活污水治理。新建污水管道铺设1500米，新建“小三格”(2*1.5*1)510个，“大三格”(5*2*2)28个。</t>
  </si>
  <si>
    <t>解决7个小组526户1912人(其中脱贫304户1126人，“三类监测对象”47户139人）污水排放治理难题，有效推进农村生活污水收集处理，补齐农村环境基础设施建设短板，提升人居环境提升人居环境。</t>
  </si>
  <si>
    <t>娜姑镇拖车村委会2024年农村生活污水治理项目</t>
  </si>
  <si>
    <t>新建DN300污水主管950米，PVCDN110污水支管650米；新建1.5立方米小三格化粪池35个，大三格化粪池25立方米2个。</t>
  </si>
  <si>
    <t>解决全村18个组1255户3616人(其中脱盆户452户1789人，“三类监测对象”67户236人）污水排放治理难题，有效推进农村生活污水收集处理，补齐农村环境基础设施建设短板，提升人居环境提升人居环境。</t>
  </si>
  <si>
    <t>娜姑镇云峰村委会2024年农村生活污水治理项目</t>
  </si>
  <si>
    <t>云峰村</t>
  </si>
  <si>
    <t>解决全村8个组519户1534人(其中脱盆户172户667人，“三类监测对象”25户94人）污水排放治理难题，有效推进农村生活污水收集处理，补齐农村环境基础设施建设短板，提升人居环境提升人居环境。</t>
  </si>
  <si>
    <t>娜姑镇干海子村委会2024年农村生活污水治理项目</t>
  </si>
  <si>
    <t>新建DN300污水主管950米，PVCDN110污水接户管650米；新建1.5立方米小三格化粪池35个，大三格化粪池25立方米2个。</t>
  </si>
  <si>
    <t>解决全村23个组2222户5213人(其中脱盆户498户1847人，“三类监测对象”46户163人）污水排放治理难题，有效推进农村生活污水收集处理，补齐农村环境基础设施建设短板，提升人居环境提升人居环境。</t>
  </si>
  <si>
    <t>娜姑镇发基卡村委会2024年农村生活污水治理项目</t>
  </si>
  <si>
    <t>解决全村8个组562户1273人(其中脱盆户173户592人，“三类监测对象”17户43人）污水排放治理难题，有效推进农村生活污水收集处理，补齐农村环境基础设施建设短板，提升人居环境提升人居环境。</t>
  </si>
  <si>
    <t>娜姑镇炉房村委会2024年农村生活污水治理项目</t>
  </si>
  <si>
    <t>解决全村7个组497户1067人(其中脱盆户64户250人，“三类监测对象”23户72人）污水排放治理难题，有效推进农村生活污水收集处理，补齐农村环境基础设施建设短板，提升人居环境提升人居环境。</t>
  </si>
  <si>
    <t>娜姑镇则补村2024年农村生活污水治理</t>
  </si>
  <si>
    <t>解决全村18个组3040户8437人(其中脱盆户806户3417人，“三类监测对象”147户545人）污水排放治理难题，有效推进农村生活污水收集处理，补齐农村环境基础设施建设短板，提升人居环境提升人居环境。</t>
  </si>
  <si>
    <t>娜姑镇石咀村2025年农村生活污水治理</t>
  </si>
  <si>
    <t>解决全村10个组2094户5653人(其中脱盆户453户2006人，“三类监测对象”139户542人）污水排放治理难题，有效推进农村生活污水收集处理，补齐农村环境基础设施建设短板，提升人居环境提升人居环境。</t>
  </si>
  <si>
    <t>娜姑镇大闸村2026年农村生活污水治理</t>
  </si>
  <si>
    <t>解决全村10个组1234户3322人(其中脱盆户164户605人，“三类监测对象”57户201人）污水排放治理难题，有效推进农村生活污水收集处理，补齐农村环境基础设施建设短板，提升人居环境提升人居环境。</t>
  </si>
  <si>
    <t>娜姑镇拖车村2029年农村生活污水治理</t>
  </si>
  <si>
    <t>娜姑镇牛泥塘村2030年农村生活污水治理</t>
  </si>
  <si>
    <t>牛泥塘村</t>
  </si>
  <si>
    <t>解决全村15个组1029户2970人(其中脱盆户247户894人，“三类监测对象”7户29人）污水排放治理难题，有效推进农村生活污水收集处理，补齐农村环境基础设施建设短板，提升人居环境提升人居环境。</t>
  </si>
  <si>
    <t>上村乡小箐村委会2024年农村生活污水治理项目</t>
  </si>
  <si>
    <t>小箐村</t>
  </si>
  <si>
    <t>采用2立方米小三格10个、8立方米大三格5个、资源利用等方式实施农村生活污水治理。</t>
  </si>
  <si>
    <t>解决325户1250人(其中脱贫145户523人，“三类监测对象”4户23人）项目实施后小箐村人居环境得到提升，农村生活污水得到有效治理，补齐农村环境基础设施建设短板，可实现污水收集治理，生活污水治理率达标。</t>
  </si>
  <si>
    <t>上村乡小坡村委会2024年农村生活污水治理项目</t>
  </si>
  <si>
    <t>采用2立方米小三格12个、10立方米大三格6个、资源利用等方式实施农村生活污水治理。</t>
  </si>
  <si>
    <t>解决347户1637人(其中脱贫188户795人，“三类监测对象”5户25人）项目实施后小坡村委会人居环境得到提升，农村生活污水得到有效治理，补齐农村环境基础设施建设短板，可实现污水收集治理，生活污水治理率达标。</t>
  </si>
  <si>
    <t>上村乡闸塘村委会2024年农村生活污水治理项目</t>
  </si>
  <si>
    <t>采用2立方米小三格12个、10立方米大三格24个、资源利用等方式实施农村生活污水治理。</t>
  </si>
  <si>
    <t>解决300户1969人(其中脱贫166户713人，“三类监测对象”17户54人）项目实施后闸塘村委会人居环境得到提升，农村生活污水得到有效治理，补齐农村环境基础设施建设短板，可实现污水收集治理，生活污水治理率达标。</t>
  </si>
  <si>
    <t>上村乡坪地村委会2024年农村生活污水治理项目</t>
  </si>
  <si>
    <t>坪地村</t>
  </si>
  <si>
    <t>采用3立方米小三格12个、8立方米大三格5个、资源利用等方式实施农村生活污水治理。</t>
  </si>
  <si>
    <t>解决225户884人(其中脱贫121户2843人，“三类监测对象”2户7人）项目实施后坪地村委会人居环境得到提升，农村生活污水得到有效治理，补齐农村环境基础设施建设短板，可实现污水收集治理，生活污水治理率达标。</t>
  </si>
  <si>
    <t>上村乡马龙村委会2024年农村生活污水治理项目</t>
  </si>
  <si>
    <t>采用2立方米小三格17个、10立方米大三格10个、资源利用等方式实施农村生活污水治理。</t>
  </si>
  <si>
    <t>解决308户936人(其中脱贫105户483人，“三类监测对象”7户18人）项目实施后马龙村委会人居环境得到提升，农村生活污水得到有效治理，补齐农村环境基础设施建设短板，可实现污水收集治理，生活污水治理率达标。</t>
  </si>
  <si>
    <t>上村乡大户村委会2024年农村生活污水治理项目</t>
  </si>
  <si>
    <t>大户村</t>
  </si>
  <si>
    <t>采用2立方米小三格30个、10立方米大三格4个、资源利用等方式实施农村生活污水治理。</t>
  </si>
  <si>
    <t>解决375户1504人(其中脱贫115户393人，“三类监测对象”14户43人）项目实施后大户村委会人居环境得到提升，农村生活污水得到有效治理，补齐农村环境基础设施建设短板，可实现污水收集治理，生活污水治理率达标。</t>
  </si>
  <si>
    <t>上村乡瓦厂村委会2024年农村生活污水治理项目</t>
  </si>
  <si>
    <t>采用2立方米小三格30个、10立方米大三格5个、资源利用等方式实施农村生活污水治理。</t>
  </si>
  <si>
    <t>解决335户1757人(其中脱贫175户641人，“三类监测对象”1户4人）项目实施后瓦厂村委会人居环境得到提升，农村生活污水得到有效治理，补齐农村环境基础设施建设短板，可实现污水收集治理，生活污水治理率达标。</t>
  </si>
  <si>
    <t>上村乡大松树村委会2024年农村生活污水治理项目</t>
  </si>
  <si>
    <t>大松树村</t>
  </si>
  <si>
    <t>采用2立方米小三格50个、10立方米大三格1个、资源利用等方式实施农村生活污水治理。</t>
  </si>
  <si>
    <t>解决365户1585人(其中脱贫53户239人，“三类监测对象”0户0人）项目实施后大松树村委会人居环境得到提升，农村生活污水得到有效治理，补齐农村环境基础设施建设短板，可实现污水收集治理，生活污水治理率达标。</t>
  </si>
  <si>
    <t>上村乡播乐村委会2024年农村生活污水治理项目</t>
  </si>
  <si>
    <t>播乐村</t>
  </si>
  <si>
    <t>采用2立方米小三格30个、资源利用等方式实施农村生活污水治理。</t>
  </si>
  <si>
    <t>解决300户1393人(其中脱贫162户734人，“三类监测对象”15户63人）项目实施后播乐村委会人居环境得到提升，农村生活污水得到有效治理，补齐农村环境基础设施建设短板，可实现污水收集治理，生活污水治理率达标。</t>
  </si>
  <si>
    <t>上村乡李子坪村委会2024年农村生活污水治理项目</t>
  </si>
  <si>
    <t>李子坪村</t>
  </si>
  <si>
    <t>采用2立方米小三格50个、10立方米大三格2个、资源利用等方式实施农村生活污水治理。</t>
  </si>
  <si>
    <t>解决285户1099人(其中脱贫132户483人，“三类监测对象”5户13人）项目实施后李子坪村委会人居环境得到提升，农村生活污水得到有效治理，补齐农村环境基础设施建设短板，可实现污水收集治理，生活污水治理率达标。</t>
  </si>
  <si>
    <t>上村乡打营村委会2024年农村生活污水治理项目</t>
  </si>
  <si>
    <t>打营村</t>
  </si>
  <si>
    <t>3立方米小三格45个、10立方米大三格3个、资源利用等方式实施农村生活污水治理。</t>
  </si>
  <si>
    <t>解决374户1438人(其中脱贫178户852人，“三类监测对象”4户19人）项目实施后打营村委会人居环境得到提升，农村生活污水得到有效治理，补齐农村环境基础设施建设短板，可实现污水收集治理，生活污水治理率达标。</t>
  </si>
  <si>
    <t>田坝乡岔河村委会2024年农村生活污水治理项目</t>
  </si>
  <si>
    <t>岔河村因地制宜，采用HDPEDN200波纹管1800米、75⊕地漏18个、50立方米大三格化粪池1处、小三格6个等方式实施农村生活污水治理。</t>
  </si>
  <si>
    <t>解决8个村民小组151户593人(其中脱盆128户501人，“三类监测对象”23户92人）污水排放治理难题，有效推进农村生活污水收集处理，补齐农村环境基础设施建设短板，提升人居环境提升人居环境。</t>
  </si>
  <si>
    <t>田坝乡奋斗村委会2024年农村生活污水治理项目</t>
  </si>
  <si>
    <t>奋斗村因地制宜，采用HDPEDN200波纹管1400米、75⊕地26个、50立方米大三格化粪池1处、小三格8个等方式实施农村生活污水治理。</t>
  </si>
  <si>
    <t>解决13个村民小组178户707人(其中脱盆户163户648人，“三类监测对象”15户59人）污水排放治理难题，有效推进农村生活污水收集处理，补齐农村环境基础设施建设短板，提升人居环境提升人居环境。</t>
  </si>
  <si>
    <t>田坝乡鱼塘村委会2024年农村生活污水治理项目</t>
  </si>
  <si>
    <t>鱼塘村因地制宜，采用300Φ波纹管1800米、110Φ管3200米、75Φ管4000米、75⊕地漏46个、50立方米大三格化粪池1处、小三格8个等方式实施农村生活污水治理。</t>
  </si>
  <si>
    <t>解决6个村民小组187户740人(其中脱盆168户657人，“三类监测对象”19户83人）污水排放治理难题，有效推进农村生活污水收集处理，补齐农村环境基础设施建设短板，提升人居环境提升人居环境。</t>
  </si>
  <si>
    <t>田坝乡白岩村委会2024年农村生活污水治理项目</t>
  </si>
  <si>
    <t>白岩村因地制宜，采用HDPEDN200波纹管1200米、75⊕地漏38个、50立方米大三格化粪池1处、小三格7个等方式实施农村生活污水治理。</t>
  </si>
  <si>
    <t>解决9个村民小组126户516人(其中脱盆109户457人，“三类监测对象”17户59人）污水排放治理难题，有效推进农村生活污水收集处理，补齐农村环境基础设施建设短板，提升人居环境提升人居环境。</t>
  </si>
  <si>
    <t>田坝乡卡竹村委会2024年农村生活污水治理项目</t>
  </si>
  <si>
    <t>卡竹村因地制宜，采用HDPEDN200波纹管1800米、75⊕地漏28个、50立方米大三格化粪池1处、小三格4个等方式实施农村生活污水治理。</t>
  </si>
  <si>
    <t>解决13个村民小组188户646人(其中脱盆户146户491人，“三类监测对象”42户155人）污水排放治理难题，有效推进农村生活污水收集处理，补齐农村环境基础设施建设短板，提升人居环境提升人居环境。</t>
  </si>
  <si>
    <t>田坝乡曾家湾村委会2024年农村生活污水治理项目</t>
  </si>
  <si>
    <t>岔曾家湾村因地制宜，采用HDPEDN200波纹管2000米、75⊕地漏41个、50立方米大三格化粪池1处、小三格11个等方式实施农村生活污水治理。</t>
  </si>
  <si>
    <t>解决8个村民小组135户560人(其中脱盆124户516人，“三类监测对象”11户44人）污水排放治理难题，有效推进农村生活污水收集处理，补齐农村环境基础设施建设短板，提升人居环境提升人居环境。</t>
  </si>
  <si>
    <t>田坝乡清河村委会2024年农村生活污水治理项目</t>
  </si>
  <si>
    <t>清河村</t>
  </si>
  <si>
    <t>清河村因地制宜，采用HDPEDN200波纹管1600米、75⊕地漏34个、50立方米大三格化粪池1处、小三格5个等方式实施农村生活污水治理。</t>
  </si>
  <si>
    <t>解决6个村民小组141户568人(其中脱盆118户495人，“三类监测对象”23户73人）污水排放治理难题，有效推进农村生活污水收集处理，补齐农村环境基础设施建设短板，提升人居环境提升人居环境。</t>
  </si>
  <si>
    <t>田坝乡尹武村委会2024年农村生活污水治理项目</t>
  </si>
  <si>
    <t>尹武村因地制宜，采用HDPEDN200波纹管1300米、75⊕地漏27个、50立方米大三格化粪池1处、小三格7个等方式实施农村生活污水治理。</t>
  </si>
  <si>
    <t>解决8个村民小组156户536人(其中脱盆138户475人，“三类监测对象”18户61人）污水排放治理难题，有效推进农村生活污水收集处理，补齐农村环境基础设施建设短板，提升人居环境提升人居环境。</t>
  </si>
  <si>
    <t>田坝乡公锁2024年农村生活污水治理</t>
  </si>
  <si>
    <t>公锁村因地制宜，采用HDPEDN200波纹管800米、75⊕地漏25个、50立方米大三格化粪池1处、小三格9个等方式实施农村生活污水治理。</t>
  </si>
  <si>
    <t>解决7个村民小组114户431人(其中脱盆98户366人，“三类监测对象”16户65人）污水排放治理难题，有效推进农村生活污水收集处理，补齐农村环境基础设施建设短板，提升人居环境提升人居环境。</t>
  </si>
  <si>
    <t>田坝乡车乌2024年农村生活污水治理</t>
  </si>
  <si>
    <t>车乌村因地制宜，采用300Φ波纹管1000米、110Φ管2000米、75Φ管1000米、75⊕地漏60个、50立方米大三格化粪池3处、小三格30个等方式实施农村生活污水治理。</t>
  </si>
  <si>
    <t>解决10个村民小组232户964人(其中脱盆205户847人，“三类监测对象”27户117人）污水排放治理难题，有效推进农村生活污水收集处理，补齐农村环境基础设施建设短板，提升人居环境提升人居环境。</t>
  </si>
  <si>
    <t>五星乡野猪冲村2024年农村生活污水治理项目</t>
  </si>
  <si>
    <t>野猪冲村</t>
  </si>
  <si>
    <t>新建污水处理系统180套，设计日处理量能力分别为180套5立方米/日的三格式化粪池，配建防护围栏、警示牌等附属设施。</t>
  </si>
  <si>
    <t>解决14组1045户3077人（其中脱贫245户1037人，“三类检测对象”41户135人）污水排放治理难题，有效推进农村生活污水收集处理，补齐农村环境基础设施建设短板，提升人居环境。</t>
  </si>
  <si>
    <t>五星乡石龙村2024年农村生活污水治理项目</t>
  </si>
  <si>
    <t>新建污水处理系统170套，设计日处理量能力分别为170套5立方米/日的三格式化粪池，配建防护围栏、警示牌等附属设施。</t>
  </si>
  <si>
    <t>解决18组1288户3552人（其中脱贫164户595人，“三类检测对象”27户100人）污水排放治理难题，有效推进农村生活污水收集处理，补齐农村环境基础设施建设短板，提升人居环境。</t>
  </si>
  <si>
    <t>五星乡铅厂村2024年农村生活污水治理项目</t>
  </si>
  <si>
    <t>铅厂村</t>
  </si>
  <si>
    <t>新建污水处理系统150套，设计日处理量能力分别为150套5立方米/日的三格式化粪池、，配建防护围栏、警示牌等附属设施。</t>
  </si>
  <si>
    <t>解决11组1755户4309人(其中脱贫171户516人，“三类监测对象”19户68人）污水排放治理难题，有效推进农村生活污水收集处理，补齐农村环境基础设施建设短板，提升人居环境提升人居环境。</t>
  </si>
  <si>
    <t>五星乡竹箐村2024年农村生活污水治理项目</t>
  </si>
  <si>
    <t>竹箐村</t>
  </si>
  <si>
    <t>新建污水处理系统140套，设计日处理量能力分别为140套5立方米/日的三格式化粪池，配建防护围栏、警示牌等附属设施。</t>
  </si>
  <si>
    <t>解决12组1109户3480人(其中脱贫159户556人，“三类监测对象”8户24人）污水排放治理难题，有效推进农村生活污水收集处理，补齐农村环境基础设施建设短板，提升人居环境提升人居环境。</t>
  </si>
  <si>
    <t>五星乡黑土村2024年农村生活污水治理项目</t>
  </si>
  <si>
    <t>新建污水处理系统190套，设计日处理量能力分别为190套5立方米/日的三格式化粪池，配建防护围栏、警示牌等附属设施。</t>
  </si>
  <si>
    <t>解决24组1927户4988人(其中脱贫190户559人，“三类监测对象”28户86人）污水排放治理难题，有效推进农村生活污水收集处理，补齐农村环境基础设施建设短板，提升人居环境提升人居环境。</t>
  </si>
  <si>
    <t>五星乡干松林村2024年农村生活污水治理项目</t>
  </si>
  <si>
    <t>干松林村</t>
  </si>
  <si>
    <t>解决12组1092户2634人(其中脱贫275户1071人，“三类监测对象”25户83人）污水排放治理难题，有效推进农村生活污水收集处理，补齐农村环境基础设施建设短板，提升人居环境提升人居环境。</t>
  </si>
  <si>
    <t>五星乡大坪子村2024年农村生活污水治理项目</t>
  </si>
  <si>
    <t>大坪子村</t>
  </si>
  <si>
    <t>新建污水处理系统150套，设计日处理量能力分别为150套5立方米/日的三格式化粪池，配建防护围栏、警示牌等附属设施。</t>
  </si>
  <si>
    <t>解决11组1082户2670人(其中脱贫121户460人，“三类监测对象”17户52人）污水排放治理难题，有效推进农村生活污水收集处理，补齐农村环境基础设施建设短板，提升人居环境提升人居环境。</t>
  </si>
  <si>
    <t>新街乡闸塘村2024年农村生活污水治理项目</t>
  </si>
  <si>
    <t>建设主要内容：
1、农村生活污水收集工程：生活污水收集管（DN200HDPE双壁波纹管SN≥4KN/米²）200米、生活污水收集管（DN110U-PVC）1500米。
2、农村生活污水处理工程：新建1.5立方米三格化粪池80座。</t>
  </si>
  <si>
    <t>解决全村9个组871户3110人(其中脱盆户147户620人，“三类监测对象”25户94人）污水排放治理难题，有效推进农村生活污水收集处理，补齐农村环境基础设施建设短板，提升人居环境提升人居环境。</t>
  </si>
  <si>
    <t>新街乡花鱼村2024年农村生活污水治理项目</t>
  </si>
  <si>
    <t>解决全村12个组1078户3687人(其中脱盆户118户514人，“三类监测对象”9户37人）污水排放治理难题，有效推进农村生活污水收集处理，补齐农村环境基础设施建设短板，提升人居环境提升人居环境。</t>
  </si>
  <si>
    <t>新街乡马店村2024年农村生活污水治理项目</t>
  </si>
  <si>
    <t>马店村</t>
  </si>
  <si>
    <t>建设主要内容：
1、农村生活污水收集工程：生活污水收集管（DN200HDPE双壁波纹管SN≥4KN/米²）150米、生活污水收集管（DN110U-PVC）1000米。
2、农村生活污水处理工程：新建1.5立方米三格化粪池50座。</t>
  </si>
  <si>
    <t>解决全村6个组525户1756人(其中脱盆户53户186人，“三类监测对象”2户9人）污水排放治理难题，有效推进农村生活污水收集处理，补齐农村环境基础设施建设短板，提升人居环境提升人居环境。</t>
  </si>
  <si>
    <t>新街乡垴包村2024年农村生活污水治理项目</t>
  </si>
  <si>
    <t>解决全村7个组727户2463人(其中脱盆户141户511人，“三类监测对象”6户18人）污水排放治理难题，有效推进农村生活污水收集处理，补齐农村环境基础设施建设短板，提升人居环境提升人居环境。</t>
  </si>
  <si>
    <t>新街乡新街村2024年农村生活污水治理项目</t>
  </si>
  <si>
    <t>解决全村9个组1035户3328人(其中脱盆户142户566人，“三类监测对象”2户15人）污水排放治理难题，有效推进农村生活污水收集处理，补齐农村环境基础设施建设短板，提升人居环境提升人居环境。</t>
  </si>
  <si>
    <t>新街乡凤凰村2024年农村生活污水治理项目</t>
  </si>
  <si>
    <t>凤凰村</t>
  </si>
  <si>
    <t>解决全村13个组828户2973人(其中脱盆户134户603人，“三类监测对象”23户98人）污水排放治理难题，有效推进农村生活污水收集处理，补齐农村环境基础设施建设短板，提升人居环境提升人居环境。</t>
  </si>
  <si>
    <t>以礼街道温泉村2024年农村生活污水治理项目</t>
  </si>
  <si>
    <t>建设污水收集处理池4个，集中收集处理污水。每个30立方米（6*2.5*2米）；配套污水主管（DN300HDPE双壁波纹管SN≥8KN/米²）700米；支管（DN200HDPE双壁波纹管SN≥4KN/米²）300米；入户支管（DN160U-PVC）500米；建设塑料检查井（φ700PE）25个，接户井（φ315PE）40个。</t>
  </si>
  <si>
    <t>解决10个村民小组组280户920人(其中脱贫110户420人，“三类监测对象”14户49人）污水排放治理难题，有效推进农村生活污水收集处理，补齐农村环境基础设施建设短板，提升人居环境提升人居环境。</t>
  </si>
  <si>
    <t>者海镇鲁基村委会2024年农村生活污水治理项目</t>
  </si>
  <si>
    <t>鲁基村</t>
  </si>
  <si>
    <t>建设主要内容：新建DN300HDPE污水收集管200米，新建DN200HDPE污水收集管230米，新建400×400×400接户井40座，新建DN110UPVC入户管500米，新建φ700塑料污水检查井40座。根据实际拟建新建2立方米三格化粪池10座、20立方米/日的三格化粪池2个。</t>
  </si>
  <si>
    <t>解决3个村民小组670户2290人(其中脱盆177户580人，“三类监测对象”20户74人）污水排放治理难题，有效推进农村生活污水收集处理，补齐农村环境基础设施建设短板，提升人居环境。</t>
  </si>
  <si>
    <t>者海镇瓦窑村委会2024年农村生活污水治理项目</t>
  </si>
  <si>
    <t>瓦窑村</t>
  </si>
  <si>
    <t>建设主要内容：新建DN300HDPE污水收集管800米，新建DN200HDPE污水收集管1000米，新建400×400×400接户井40座，新建DN110UPVC入户管1000米，新建φ700塑料污水检查井40座。根据实际拟建新建2立方米三格化粪池10座、20立方米/日的三格化粪池3个。</t>
  </si>
  <si>
    <t>解决8个村民小组1018户3517人(其中脱盆432户1810人，“三类监测对象”5户16人）污水排放治理难题，有效推进农村生活污水收集处理，补齐农村环境基础设施建设短板，提升人居环境。</t>
  </si>
  <si>
    <t>者海镇石河村委会2024年农村生活污水治理项目</t>
  </si>
  <si>
    <t>石河村</t>
  </si>
  <si>
    <t>解决5个村民小组1388户4702人(其中脱盆411户1534人，“三类监测对象”31户116人）污水排放治理难题，有效推进农村生活污水收集处理，补齐农村环境基础设施建设短板，提升人居环境。</t>
  </si>
  <si>
    <t>者海镇拖茨村委会2024年农村生活污水治理项目</t>
  </si>
  <si>
    <t>建设主要内容：新建DN300HDPE污水收集管400米，新建DN200HDPE污水收集管1000米，新建400×400×400接户井20座，新建DN110UPVC入户管800米，新建φ700塑料污水检查井20座。根据实际拟建新建2立方米三格化粪池5座、20立方米/日的三格化粪池2个。</t>
  </si>
  <si>
    <t>解决9个村民小组693户2285人(其中脱盆184户625人，“三类监测对象”25户101人）污水排放治理难题，有效推进农村生活污水收集处理，补齐农村环境基础设施建设短板，提升人居环境。</t>
  </si>
  <si>
    <t>者海镇中村村委会2024年农村生活污水治理项目</t>
  </si>
  <si>
    <t>中村村</t>
  </si>
  <si>
    <t>建设主要内容：新建DN300HDPE污水收集管400米，新建DN200HDPE污水收集管600米，新建400×400×400接户井20座，新建DN110UPVC入户管1000米，新建φ700塑料污水检查井20座。根据实际拟建新建2立方米三格化粪池5座、10立方米/日的三格化粪池2个。</t>
  </si>
  <si>
    <t>解决4个村民小组195户563人(其中脱盆75户269人，“三类监测对象”4户17人）污水排放治理难题，有效推进农村生活污水收集处理，补齐农村环境基础设施建设短板，提升人居环境。</t>
  </si>
  <si>
    <t>者海镇陆兴村委会2024年农村生活污水治理项目</t>
  </si>
  <si>
    <t>陆兴村</t>
  </si>
  <si>
    <t>解决6个村民小组847户2942人(其中脱盆411户1662人，“三类监测对象”22户65人）污水排放治理难题，有效推进农村生活污水收集处理，补齐农村环境基础设施建设短板，提升人居环境。</t>
  </si>
  <si>
    <t>者海镇付家村村委会2024年农村生活污水治理项目</t>
  </si>
  <si>
    <t>付家村村</t>
  </si>
  <si>
    <t>解决6个村民小组286户968人(其中脱盆153户537人，“三类监测对象”10户29人）污水排放治理难题，有效推进农村生活污水收集处理，补齐农村环境基础设施建设短板，提升人居环境。</t>
  </si>
  <si>
    <t>者海镇多发村委会2024年农村生活污水治理项目</t>
  </si>
  <si>
    <t>多发村</t>
  </si>
  <si>
    <t>建设主要内容：新建DN300HDPE污水收集管600米，新建DN200HDPE污水收集管800米，新建400×400×400接户井20座，新建DN110UPVC入户管1000米，新建φ700塑料污水检查井20座。根据实际拟建10立方米/日的三格化粪池3个。</t>
  </si>
  <si>
    <t>解决10个村民小组956户3430人(其中脱盆366户1525人，“三类监测对象”13户44人）污水排放治理难题，有效推进农村生活污水收集处理，补齐农村环境基础设施建设短板，提升人居环境。</t>
  </si>
  <si>
    <t>者海镇蚂色卡村委会2024年农村生活污水治理</t>
  </si>
  <si>
    <t>蚂色卡</t>
  </si>
  <si>
    <t>解决12个村民小组530户1765人(其中脱盆530户1765人，“三类监测对象”13户42人）污水排放治理难题，有效推进农村生活污水收集处理，补齐农村环境基础设施建设短板，提升人居环境。</t>
  </si>
  <si>
    <t>者海镇阿依卡村委会2024年农村生活污水治理</t>
  </si>
  <si>
    <t>阿依卡</t>
  </si>
  <si>
    <t>解决6个村民小组1113户3543人(其中脱盆223户718人，“三类监测对象”17户71人）污水排放治理难题，有效推进农村生活污水收集处理，补齐农村环境基础设施建设短板，提升人居环境。</t>
  </si>
  <si>
    <t>者海镇柳树村委会2024年农村生活污水治理</t>
  </si>
  <si>
    <t>柳树</t>
  </si>
  <si>
    <t>建设主要内容：新建DN300HDPE污水收集管800米，新建DN200HDPE污水收集管1000米，新建400×400×400接户井40座，新建DN110UPVC入户管1000米，新建φ700塑料污水检查井40座。根据实际拟建新建2立方米三格化粪池10座、20立方米/日的三格化粪池4个。</t>
  </si>
  <si>
    <t>解决6个村民小组1328户4368人(其中脱盆363户1497人，“三类监测对象”13户44人）污水排放治理难题，有效推进农村生活污水收集处理，补齐农村环境基础设施建设短板，提升人居环境。</t>
  </si>
  <si>
    <t>者海镇钢铁村委会2024年农村生活污水治理</t>
  </si>
  <si>
    <t>钢铁</t>
  </si>
  <si>
    <t>建设主要内容：新建DN300HDPE污水收集管800米，新建DN200HDPE污水收集管1000米，新建400×400×400接户井40座，新建DN110UPVC入户管1000米，新建φ700塑料污水检查井40座。根据实际拟建新建2立方米三格化粪池10座、20立方米/日的三格化粪池2个。</t>
  </si>
  <si>
    <t>解决7个村民小组2059户6618人(其中脱盆679户2340人，“三类监测对象”17户53人）污水排放治理难题，有效推进农村生活污水收集处理，补齐农村环境基础设施建设短板，提升人居环境。</t>
  </si>
  <si>
    <t>者海镇三家村村委会2024年农村生活污水治理</t>
  </si>
  <si>
    <t>解决5个村民小组1398户4532人(其中脱盆457户1424人，“三类监测对象”20户55人）污水排放治理难题，有效推进农村生活污水收集处理，补齐农村环境基础设施建设短板，提升人居环境。</t>
  </si>
  <si>
    <t>者海镇新村村委会2024年农村生活污水治理</t>
  </si>
  <si>
    <t>新村</t>
  </si>
  <si>
    <t>解决5个村民小组897户2863人(其中脱盆263户819人，“三类监测对象”10户26人）污水排放治理难题，有效推进农村生活污水收集处理，补齐农村环境基础设施建设短板，提升人居环境。</t>
  </si>
  <si>
    <t>者海镇拖木村委会2024年农村生活污水治理</t>
  </si>
  <si>
    <t>拖木</t>
  </si>
  <si>
    <t>解决4个村民小组890户3106人(其中脱盆449户1603人，“三类监测对象”46户170人）污水排放治理难题，有效推进农村生活污水收集处理，补齐农村环境基础设施建设短板，提升人居环境。</t>
  </si>
  <si>
    <t>者海镇犀牛村委会2024年农村生活污水治理</t>
  </si>
  <si>
    <t>犀牛</t>
  </si>
  <si>
    <t>解决12个村民小组1498户4956人(其中脱盆545户1734人，“三类监测对象”8户38人）污水排放治理难题，有效推进农村生活污水收集处理，补齐农村环境基础设施建设短板，提升人居环境。</t>
  </si>
  <si>
    <t>钟屏街道双河社区2024年农村生活污水治理项目</t>
  </si>
  <si>
    <t>因地制宜，采用修建小三格、大三格化粪池、资源化利用等方式实施农村生活污水治理，投资30万元；新建排污主管DN400（HDPE钢带增强纹波纹管）2000米，排污主管DN300（HDPE钢带增强纹波纹管）1320米，5套5立方米/日的三格化粪池，配建防护围栏、警示牌等附属。</t>
  </si>
  <si>
    <t>解决双河社区22个村民小组2234户10266人(其中脱贫户1394户6342人，“三类监测对象”138户618人）污水排放治理难题，有效推进农村生活污水收集处理，补齐农村环境基础设施建设短板，提升人居环境提升人居环境。</t>
  </si>
  <si>
    <t>雨碌乡小铺村2024年农村生活污水治理项目</t>
  </si>
  <si>
    <t>小铺村委会涉及磨盘山、老独山、付家村等16个小组，因地制宜，采用小三格化粪池进行户处理，以自然村为单元采用大三格净化池处理、尾水采用氧化沟自然渗透还田资源化利用。铺设入户污水管网长度1200米(UPVC75-110)，排污支管长度300米(HDPE-200)，排污主管长度200米(HDPE-300)，污水检查井20个(400X400X400毫米)。建设1.5立方米小三格80个。</t>
  </si>
  <si>
    <t>解决16个小组1469户4923人(其中脱贫345户1365人，“三类监测对象”50户185人）污水排放治理难题，有效推进农村生活污水收集处理，补齐农村环境基础设施建设短板，提升人居环境。</t>
  </si>
  <si>
    <t>雨碌乡新房村2024年农村生活污水治理项目</t>
  </si>
  <si>
    <t>新房村</t>
  </si>
  <si>
    <t>新房村委会涉及新房、喷水、石盆水等8个小组，因地制宜，采用小三格化粪池进行户处理，以自然村为单元采用大三格净化池处理、尾水采用氧化沟自然渗透还田资源化利用。铺设入户污水管网长度1100米（UPVC75-110），排污支管长度280米（HDPE-200），排污主管度100米（HDPE-300长），污水检查井15个（400×400×400毫米）。建设1.5立方米小三格80个。</t>
  </si>
  <si>
    <t>解决8个小组620户2398人(其中脱贫199户911人，“三类监测对象”16户75人）污水排放治理难题，有效推进农村生活污水收集处理，补齐农村环境基础设施建设短板，提升人居环境。</t>
  </si>
  <si>
    <t>雨碌乡小石山村2024年农村生活污水治理项目</t>
  </si>
  <si>
    <t>小石山村委会涉及郭家村、雷家山、新园等7个小组，因地制宜，采用小三格化粪池进行户处理，以自然村为单元采用大三格净化池处理、尾水采用氧化沟自然渗透还田资源化利用。铺设入户污水管网长度1500米（UPVC75-110），排污支管长度280米（HDPE-200），排污主管长度90米（HDPE-300），污水检查井22个（400×400×400毫米）。建设1.5立方米小三格75个。</t>
  </si>
  <si>
    <t>解决7个小组523户2165人(其中脱贫220户877人，“三类监测对象”23户78人）污水排放治理难题，有效推进农村生活污水收集处理，补齐农村环境基础设施建设短板，提升人居环境。</t>
  </si>
  <si>
    <t>雨碌乡阳山村2024年农村生活污水治理项目</t>
  </si>
  <si>
    <t>阳山村</t>
  </si>
  <si>
    <t>阳山村委会涉及岩头上、大村子、山高头等14个小组，因地制宜，采用小三格化粪池进行户处理，以自然村为单元采用大三格净化池处理、尾水采用氧化沟自然渗透还田资源化利用。铺设入户污水管网长度880米（UPVC75-110），排污支管长度280米（HDPE-20），排污主管长度100米（HDPE-300），污水检查井15个（400×400×400毫米）。建设1.5立方米小三格66个。</t>
  </si>
  <si>
    <t>解决14个小组510户1905人(其中脱贫197户764人，“三类监测对象”16户75人）污水排放治理难题，有效推进农村生活污水收集处理，补齐农村环境基础设施建设短板，提升人居环境。</t>
  </si>
  <si>
    <t>雨碌乡雨碌村2024年农村生活污水治理项目</t>
  </si>
  <si>
    <t>雨碌村委会涉及多梳卡、小铁厂、豆芽沟6个小组，因地制宜，采用小三格化粪池进行户处理，以自然村为单元采用大三格净化池处理、尾水采用氧化沟自然渗透还田资源化利用。铺设入户污水管网长度900米（UPVC75-110），排污支管长度250米（HDPE-200），排污主管长度80米（HDPE-300），污水检查井18个（400×400×400毫米）。建设1.5立方米小三格56个。</t>
  </si>
  <si>
    <t>解决6个小组504户1661人(其中脱贫226户896人，“三类监测对象”8户24人）污水排放治理难题，有效推进农村生活污水收集处理，补齐农村环境基础设施建设短板，提升人居环境。</t>
  </si>
  <si>
    <t>雨碌乡翅垴河村2024年农村生活污水治理项目</t>
  </si>
  <si>
    <t>翅垴河村</t>
  </si>
  <si>
    <t>翅垴河村委会涉及新良、大九、新湾等12个小组，因地制宜，采用小三格化粪池进行户处理，以自然村为单元采用大三格净化池处理、尾水采用氧化沟自然渗透还田资源化利用。铺设入户污水管网长度1100米（UPVC75-110），排污支管长度300米（HDPE-200），排污主管长度100米（HDPE-30），污水检查井20个（400×400×400毫米）。建设1.5立方米小三格76个。</t>
  </si>
  <si>
    <t>解决12个小组695户2650人(其中脱贫227户961人，“三类监测对象”28户130人）污水排放治理难题，有效推进农村生活污水收集处理，补齐农村环境基础设施建设短板。</t>
  </si>
  <si>
    <t>雨碌乡铁厂村2024年农村生活污水治理项目</t>
  </si>
  <si>
    <t>铁厂村委会涉及搓落鱼、转家村、小桥沟等15个小组，因地制宜，采用小三格化粪池进行户处理，以自然村为单元采用大三格净化池处理、尾水采用氧化沟自然渗透还田资源化利用。铺设入户污水管网长度1200米（UPVC75-110），排污支管长度280米（HDPE-200），排污主管长度100米（HDPE-300），污水检查井24个（400×400×400毫米）。建设1.5立方米小三格80个。</t>
  </si>
  <si>
    <t>解决15个小组1044户3491人(其中脱贫113户364人，“三类监测对象”23户87人）污水排放治理难题，有效推进农村生活污水收集处理，补齐农村环境基础设施建设短板，提升人居环境。</t>
  </si>
  <si>
    <t>纸厂乡小路沟村2024年农村生活污水治理项目</t>
  </si>
  <si>
    <t>对各个小组因地制宜，采用小三格、大三格化粪池、建设污水设施、铺设污水管网（小三格65个，室外塑料排水管(粘接)外径75以内，数量550米；管道闭水试验，管径400毫米以内700米），新建大三格60平方米、氧化塘各100平方米。投资30万元。</t>
  </si>
  <si>
    <t>解决11组689户1858人(其中脱盆353户1461人，“三类监测对象”31户142人）污水排放治理难题，有效推进农村生活污水收集处理，补齐农村环境基础设施建设短板，提升人居环境提升人居环境。</t>
  </si>
  <si>
    <t>纸厂乡纸厂村2024年农村生活污水治理项目</t>
  </si>
  <si>
    <t>对各个小组因地制宜，采用小三格、大三格化粪池、建设污水设施、铺设污水管网（小三格50个，室外塑料排水管(粘接)外径75以内，数量500米；管道闭水试验，管径400毫米以内750米），新建大三格60平方米、氧化塘各100平方米。投资30万元。</t>
  </si>
  <si>
    <t>解决12组624户2250人(其中脱盆户289户1286人，“三类监测对象”46户208人）污水排放治理难题，有效推进农村生活污水收集处理，补齐农村环境基础设施建设短板，提升人居环境提升人居环境。</t>
  </si>
  <si>
    <t>纸厂乡灯草塘村2024年农村生活污水治理项目</t>
  </si>
  <si>
    <t>对各个小组因地制宜，采用小三格、大三格化粪池、建设污水设施、铺设污水管网（小三格65个，室外塑料排水管(粘接)外径75以内，数量600米；管道闭水试验，管径400毫米以内750米），新建大三格60平方米、氧化塘各100平方米。投资30万元。</t>
  </si>
  <si>
    <t>解决12组701户2503人(其中脱盆户402户1622人，“三类监测对象”53户225人）污水排放治理难题，有效推进农村生活污水收集处理，补齐农村环境基础设施建设短板，提升人居环境提升人居环境。</t>
  </si>
  <si>
    <t>纸厂乡浑水塘村2024年农村生活污水治理项目</t>
  </si>
  <si>
    <t>对各个小组因地制宜，采用小三格、大三格化粪池、建设污水设施、铺设污水管网（小三格60个，室外塑料排水管(粘接)外径75以内，数量600米；管道闭水试验，管径400毫米以内700米），新建大三格60平方米、氧化塘各100平方米。投资30万元。</t>
  </si>
  <si>
    <t>解决12组702户2451人(其中脱盆户349户1480人，“三类监测对象”31户124人）污水排放治理难题，有效推进农村生活污水收集处理，补齐农村环境基础设施建设短板，提升人居环境提升人居环境。</t>
  </si>
  <si>
    <t>纸厂乡罗别古村2024年农村生活污水治理姓</t>
  </si>
  <si>
    <t>对各个小组因地制宜，采用小三格、大三格化粪池、建设污水设施、铺设污水管网（小三格80个，室外塑料排水管(粘接)外径75以内，数量550米；管道闭水试验，管径400毫米以内700米），新建大三格60平方米、氧化塘各100平方米。投资30万元。</t>
  </si>
  <si>
    <t>解决7组726户2498人(其中脱盆户338户1458人，“三类监测对象”47户206人）污水排放治理难题，有效推进农村生活污水收集处理，补齐农村环境基础设施建设短板，提升人居环境提升人居环境。</t>
  </si>
  <si>
    <t>迤车镇张家村2024年农村生活污水治理项目</t>
  </si>
  <si>
    <t>张家村</t>
  </si>
  <si>
    <t>计划建设小三格化粪池260个，铺设管道10400米。</t>
  </si>
  <si>
    <t>解决全村13个组1042户2736人(其中脱盆户107户386人，“三类监测对象”27户89人）污水排放治理难题，有效推进农村生活污水收集处理，补齐农村环境基础设施建设短板，提升人居环境提升人居环境。</t>
  </si>
  <si>
    <t>迤车镇小河村2024年农村生活污水治理项目</t>
  </si>
  <si>
    <t>计划建设小三格化粪池240个，铺设管道9600米。</t>
  </si>
  <si>
    <t>解决全村12个组888户1990人(其中脱盆户85户240人，“三类监测对象”4户11人）污水排放治理难题，有效推进农村生活污水收集处理，补齐农村环境基础设施建设短板，提升人居环境提升人居环境。</t>
  </si>
  <si>
    <t>迤车镇小米村2024年农村生活污水治理项目</t>
  </si>
  <si>
    <t>计划建设小三格化粪池500个，铺设管道20000米。</t>
  </si>
  <si>
    <t>解决全村25个组1759户5794人(其中脱盆户238户913人，“三类监测对象”48户172人）污水排放治理难题，有效推进农村生活污水收集处理，补齐农村环境基础设施建设短板，提升人居环境提升人居环境。</t>
  </si>
  <si>
    <t>迤车镇陷塘村2024年农村生活污水治理项目</t>
  </si>
  <si>
    <t>陷塘村</t>
  </si>
  <si>
    <t>陷塘村通过建设小三格及部分污水管道收集农村生活污水，并资源化利用，计划建设小三格化粪池200个，铺设管道8000米。</t>
  </si>
  <si>
    <t>解决全村10个组576户2923人(其中脱盆户135户527人，“三类监测对象”174户69人）污水排放治理难题，有效推进农村生活污水收集处理，补齐农村环境基础设施建设短板，提升人居环境提升人居环境。</t>
  </si>
  <si>
    <t>迤车镇中寨村2024年农村生活污水治理项目</t>
  </si>
  <si>
    <t>中寨村</t>
  </si>
  <si>
    <t>中寨村因地制宜，采用小三格、大三格化粪池、建设污水设施、铺设污水管网等。计划建设小三格化粪池520个，铺设管道20800米。</t>
  </si>
  <si>
    <t>解决全村26个组2143户6555人(其中脱盆户308户1135人，“三类监测对象”58户215人）污水排放治理难题，有效推进农村生活污水收集处理，补齐农村环境基础设施建设短板，提升人居环境提升人居环境。</t>
  </si>
  <si>
    <t>迤车镇箐口村2024年农村生活污水治理项目</t>
  </si>
  <si>
    <t>箐口村因地制宜，采用小三格、大三格化粪池、建设污水设施、铺设污水管网等。计划建设小三格化粪池500个，铺设管道20000米。</t>
  </si>
  <si>
    <t>解决全村25个组2455户6067人(其中脱盆户306户1147人，“三类监测对象”62户260人）污水排放治理难题，有效推进农村生活污水收集处理，补齐农村环境基础设施建设短板，提升人居环境提升人居环境。</t>
  </si>
  <si>
    <t>迤车镇石板村2024年农村生活污水治理项目</t>
  </si>
  <si>
    <t>石板村</t>
  </si>
  <si>
    <t>石板村通过建设小三格及部分污水管道收集农村生活污水，并资源化利用，计划建设小三格化粪池160个，铺设管道6400米。</t>
  </si>
  <si>
    <t>解决全村8个组390户1769人(其中脱盆户119户471人，“三类监测对象”15户43人）污水排放治理难题，有效推进农村生活污水收集处理，补齐农村环境基础设施建设短板，提升人居环境提升人居环境。</t>
  </si>
  <si>
    <t>迤车镇上郎村村委会2024年农村生活污水治理项目</t>
  </si>
  <si>
    <t>上郎村村</t>
  </si>
  <si>
    <t>上郎村通过建设小三格及部分污水管道收集农村生活污水，并资源化利用，计划建设小三格化粪池240个，铺设管道9600米。</t>
  </si>
  <si>
    <t>解决全村12个组700户1869人(其中脱盆户148户490人，“三类监测对象”17户60人）污水排放治理难题，有效推进农村生活污水收集处理，补齐农村环境基础设施建设短板，提升人居环境提升人居环境。</t>
  </si>
  <si>
    <t>迤车镇梨园村2024年农村生活污水治理项目</t>
  </si>
  <si>
    <t>梨园村因地制宜，采用小三格、大三格化粪池、建设污水设施、铺设污水管网，计划建设小三格化粪池420个，铺设管道16800米。</t>
  </si>
  <si>
    <t>解决全村21个组1278户3608人(其中脱盆户267户891人，“三类监测对象”30户111人）污水排放治理难题，有效推进农村生活污水收集处理，补齐农村环境基础设施建设短板，提升人居环境提升人居环境。</t>
  </si>
  <si>
    <t>迤车镇小街村2024年农村生活污水治理项目</t>
  </si>
  <si>
    <t>小街村因地制宜，采用小三格、大三格化粪池、建设污水设施、铺设污水管网，计划建设小三格化粪池200个，铺设管道8000米。</t>
  </si>
  <si>
    <t>解决全村10个组429户2025人(其中脱盆户72户222人，“三类监测对象”19户68人）污水排放治理难题，有效推进农村生活污水收集处理，补齐农村环境基础设施建设短板，提升人居环境提升人居环境。</t>
  </si>
  <si>
    <t>迤车镇迤北村2024年农村生活污水治理项目</t>
  </si>
  <si>
    <t>迤北村</t>
  </si>
  <si>
    <t>迤北村因地制宜，采用小三格、大三格化粪池、建设污水设施、铺设污水管网，计划建设小三格化粪池320个，铺设管道12800米。</t>
  </si>
  <si>
    <t>解决全村16个组1353户3447人(其中脱盆户452户1789人，“三类监测对象”67户236人）污水排放治理难题，有效推进农村生活污水收集处理，补齐农村环境基础设施建设短板，提升人居环境提升人居环境。</t>
  </si>
  <si>
    <t>迤车镇西土村2024年农村生活污水治理项目</t>
  </si>
  <si>
    <t>西土村通过建设小三格及部分污水管道收集农村生活污水，并资源化利用，计划建设小三格化粪池260个，铺设管道10400米。</t>
  </si>
  <si>
    <t>解决全村13个组999户3360人(其中脱盆户344户1212人，“三类监测对象”25户100人）污水排放治理难题，有效推进农村生活污水收集处理，补齐农村环境基础设施建设短板，提升人居环境提升人居环境。</t>
  </si>
  <si>
    <t>迤车镇阿都村2024年农村生活污水治理项目</t>
  </si>
  <si>
    <t>阿都村因地制宜，采用小三格、大三格化粪池、建设污水设施、铺设污水管网计划建设小三格化粪池540个，铺设管道21600米。</t>
  </si>
  <si>
    <t>解决全村27个组1780户4678人(其中脱盆户306户1303人，“三类监测对象”41户183人）污水排放治理难题，有效推进农村生活污水收集处理，补齐农村环境基础设施建设短板，提升人居环境提升人居环境。</t>
  </si>
  <si>
    <t>迤车镇磨黑村委会租村委会2024年农村生活污水治理</t>
  </si>
  <si>
    <t>磨黑村</t>
  </si>
  <si>
    <t>在磨黑村委会通过建设小三格及部分污水管道收集农村生活污水，并资源化利用，计划建设小三格化粪池220个，铺设管道8800米。</t>
  </si>
  <si>
    <t>解决全村11个组738户2426人(其中脱盆户112户455人，“三类监测对象”28户99人）污水排放治理难题，有效推进农村生活污水收集处理，补齐农村环境基础设施建设短板，提升人居环境提升人居环境。</t>
  </si>
  <si>
    <t>迤车镇高笕村委会2024年农村生活污水治理</t>
  </si>
  <si>
    <t>高笕村</t>
  </si>
  <si>
    <t>在高笕村通过建设小三格及部分污水管道收集农村生活污水，并资源化利用，计划建设小三格粪池240个，铺设管道9600米。</t>
  </si>
  <si>
    <t>解决全村12个组617户2185人(其中脱盆82户325人，“三类监测对象”27户115人）污水排放治理难题，有效推进农村生活污水收集处理，补齐农村环境基础设施建设短板，提升人居环境提升人居环境。</t>
  </si>
  <si>
    <t>迤车镇阿里窝村委会2024年农村生活污水治理</t>
  </si>
  <si>
    <t>阿里窝村</t>
  </si>
  <si>
    <t>在阿里窝村委会通过建设小三格及部分污水管道收集农村生活污水，并资源化利用，计划建设小三格化粪池200个，铺设管道8000米。</t>
  </si>
  <si>
    <t>解决全村10个组289户2249人(其中脱盆户70户253人，“三类监测对象”28户104人）污水排放治理难题，有效推进农村生活污水收集处理，补齐农村环境基础设施建设短板，提升人居环境提升人居环境。</t>
  </si>
  <si>
    <t>宝云街道马武居委会2024年农村生活污水治理项目</t>
  </si>
  <si>
    <t>马武居</t>
  </si>
  <si>
    <t>新建小三格收集池40个，钢筋混凝土化粪池15个，铺设ΦPVC110管800米，ΦPVC200管500米。</t>
  </si>
  <si>
    <t>解决3、7、8组518户1541人(其中脱贫95户332人，“三类监测对象”8户26人）污水排放治理难题，有效推进农村生活污水收集处理，补齐农村环境基础设施建设短板，提升人居环境提升人居环境。</t>
  </si>
  <si>
    <t>朱兴平</t>
  </si>
  <si>
    <t>15391436069</t>
  </si>
  <si>
    <t>宝云街道扯戛居委会2024年农村生活污水治理项目</t>
  </si>
  <si>
    <t>扯戛居</t>
  </si>
  <si>
    <t>解决1、2、3组388户1099人(其中脱贫101户380人，“三类监测对象”18户69人）污水排放治理难题，有效推进农村生活污水收集处理，补齐农村环境基础设施建设短板，提升人居环境提升人居环境。</t>
  </si>
  <si>
    <t>宝云街道拖姑村委会2024年农村生活污水治理项目</t>
  </si>
  <si>
    <t>解决1、2、3、7组201户646人(其中脱贫65户247人，“三类监测对象”13户45人）污水排放治理难题，有效推进农村生活污水收集处理，补齐农村环境基础设施建设短板，提升人居环境提升人居环境。</t>
  </si>
  <si>
    <t>宝云街道普珠村委会2024年农村生活污水治理项目</t>
  </si>
  <si>
    <t>解决1至7组223户677人(其中脱贫34户100人，“三类监测对象”6户25人）污水排放治理难题，有效推进农村生活污水收集处理，补齐农村环境基础设施建设短板，提升人居环境提升人居环境。</t>
  </si>
  <si>
    <t>宝云街道三道村委会2024年农村生活污水治理项目</t>
  </si>
  <si>
    <t>三道村</t>
  </si>
  <si>
    <t>解决1至3组223户806人(其中脱贫23户87人，“三类监测对象”9户28人）污水排放治理难题，有效推进农村生活污水收集处理，补齐农村环境基础设施建设短板，提升人居环境提升人居环境。</t>
  </si>
  <si>
    <t>宝云街道交支村委会2024年农村生活污水治理项目</t>
  </si>
  <si>
    <t>交支村</t>
  </si>
  <si>
    <t>解决1、2、3组254户817人(其中脱贫38户134人，“三类监测对象”4户13人）污水排放治理难题，有效推进农村生活污水收集处理，补齐农村环境基础设施建设短板，提升人居环境提升人居环境。</t>
  </si>
  <si>
    <t>宝云街道华泥社区2024年农村生活污水治理项目</t>
  </si>
  <si>
    <t>华泥社区</t>
  </si>
  <si>
    <t>解决4、5组384户1076人(其中脱贫15户57人，“三类监测对象”8户26人）污水排放治理难题，有效推进农村生活污水收集处理，补齐农村环境基础设施建设短板，提升人居环境提升人居环境。</t>
  </si>
  <si>
    <t>宝云街道仙龙社区2024年农村生活污水治理项目</t>
  </si>
  <si>
    <t>解决1、2、3组355户1040人(其中脱贫59户225人，“三类监测对象”9户38人）污水排放治理难题，有效推进农村生活污水收集处理，补齐农村环境基础设施建设短板，提升人居环境提升人居环境。</t>
  </si>
  <si>
    <t>宝云街道土城社区2024年农村生活污水治理项目</t>
  </si>
  <si>
    <t>土城社区</t>
  </si>
  <si>
    <t>解决1组316户961人(其中脱贫2户5人，“三类监测对象”0户0人）污水排放治理难题，有效推进农村生活污水收集处理，补齐农村环境基础设施建设短板，提升人居环境提升人居环境。</t>
  </si>
  <si>
    <t>宝云街道东瑞社区2024年农村生活污水治理项目</t>
  </si>
  <si>
    <t>东瑞社区</t>
  </si>
  <si>
    <t>解决4、5、6组276户900人(其中脱贫57户182人，“三类监测对象”5户14人）污水排放治理难题，有效推进农村生活污水收集处理，补齐农村环境基础设施建设短板，提升人居环境提升人居环境。</t>
  </si>
  <si>
    <t>宝云街道赵家村社区2024年农村生活污水治理项目</t>
  </si>
  <si>
    <t>解决5、6组206户551人(其中脱贫26户99人，“三类监测对象”5户17人）污水排放治理难题，有效推进农村生活污水收集处理，补齐农村环境基础设施建设短板，提升人居环境提升人居环境。</t>
  </si>
  <si>
    <t>大海乡小江村农村污水治理项目</t>
  </si>
  <si>
    <t>小江村</t>
  </si>
  <si>
    <t>铺设排污支管网长度2200米（HDPE-200），排污主管长度1900米（HDPE-300），计划建设小三格110个，(按每户1立方米/日，采用多户合一模式)；计划建设大三格4个、每个20-30C(按照自然村户数多少确定)；氧化渗透沟2个，每个30-50立方米/日。</t>
  </si>
  <si>
    <t>通过实施本项目，有效推进农村生活污水的治理，补齐农村环境基础设施建设短板，有效的巩固拓展脱贫攻坚成果，落实乡村振兴战略，提高项目区人居环境；改善项目区村民生活污水带来的环境污染问题，进一步提高项目区农村生活污水治理率。解决3个小组85户312人(其中脱贫31户83人，“三类监测对象”10户40人）污水排放治理难题，有效推进农村生活污水收集处理，补齐农村环境基础设施建设短板，提升人居环境。</t>
  </si>
  <si>
    <t>敏感村</t>
  </si>
  <si>
    <t>大海乡泥德坪村农村污水治理项目</t>
  </si>
  <si>
    <t>泥德坪村</t>
  </si>
  <si>
    <t>铺设排污支管网长度2200米（HDPE-200），排污主管长度1900米（HDPE-300），计划建设小三格160个，(按每户1立方米/日，采用多户合一模式)；计划建设大三格4个、每个20-30立方米/日(按照自然村户数多少确定)；氧化渗透沟2个，每个30-50立方米/日。</t>
  </si>
  <si>
    <t>通过实施本项目，有效推进农村生活污水的治理，补齐农村环境基础设施建设短板，有效的巩固拓展脱贫攻坚成果，落实乡村振兴战略，提高项目区人居环境；改善项目区村民生活污水带来的环境污染问题，进一步提高项目区农村生活污水治理率。解决全村委会238户708人(其中脱贫84户290人，“三类监测对象”17户36人）污水排放治理难题，有效推进农村生活污水收集处理，补齐农村环境基础设施建设短板，提升人居环境。</t>
  </si>
  <si>
    <t>大井镇德白村农村环境整治项目</t>
  </si>
  <si>
    <t>铺设污水主管道780米，新建大三格化粪池2个，小三格16个，氧化池2个，配建防护围栏、警示牌等附属设施。</t>
  </si>
  <si>
    <t>项目实施后，补齐农村环境基础设施建设短板，有效减少牛栏江及支流的污染负荷，提升河道、河谷周边环境，人居环境得到明显改善。</t>
  </si>
  <si>
    <t>大井镇盐塘村农村环境整治项目</t>
  </si>
  <si>
    <t>铺设主管道1300米，新建大三格化粪池5个。</t>
  </si>
  <si>
    <t>大井镇马鞍村农村环境整治项目</t>
  </si>
  <si>
    <t>铺设污水主管道700米，新建大三格化粪池3个，小三格5个，沉淀池3个。</t>
  </si>
  <si>
    <t>大井镇木厂村农村环境整治项目</t>
  </si>
  <si>
    <t>木厂村</t>
  </si>
  <si>
    <t>铺设污水主管道600米，新建大三格化粪池2个，小三格12个。</t>
  </si>
  <si>
    <t>大桥乡磨盘卡村农村环境整治项目</t>
  </si>
  <si>
    <t>建设主要内容：建设收集池、铺设PVC及波纹管道，建设规模为2—3立方米的小三格，适当规划建设30立方米大三格，对农村生活污水及畜禽粪污进行收集处理后还田还耕。</t>
  </si>
  <si>
    <t>解决8个组656户2003人(其中脱贫120户329人，脱贫不稳定户1户4人，边缘易致贫户11户48人，）污水排放治理难题，有效推进农村生活污水收集处理，补齐农村环境基础设施建设短板，提升人居环境提升人居环境。</t>
  </si>
  <si>
    <t>大桥乡杨梅山村农村环境整治项目</t>
  </si>
  <si>
    <t>解决19个组1476户4869人(其中脱贫325户1105人，脱贫不稳定户13户36人，边缘易致贫户26户106人，突发严重困难户2户11人）污水排放治理难题，有效推进农村生活污水收集处理，补齐农村环境基础设施建设短板，提升人居环境提升人居环境。</t>
  </si>
  <si>
    <t>大桥乡八家村农村环境整治项目</t>
  </si>
  <si>
    <t>八家村村</t>
  </si>
  <si>
    <t>解决7个组654户2058人(其中脱贫119户389人，脱贫不稳定户11户39人，边缘易致贫户3户8人，突发严重困难户2户6人）污水排放治理难题，有效推进农村生活污水收集处理，补齐农村环境基础设施建设短板，提升人居环境提升人居环境。</t>
  </si>
  <si>
    <t>大桥乡李家湾村农村环境整治项目</t>
  </si>
  <si>
    <t>李家湾村</t>
  </si>
  <si>
    <t>解决8个组462户1525人(其中脱贫57户214人，脱贫不稳定户0户0人，边缘易致贫户7户22人，突发严重困难户2户6人）污水排放治理难题，有效推进农村生活污水收集处理，补齐农村环境基础设施建设短板，提升人居环境提升人居环境。</t>
  </si>
  <si>
    <t>大桥乡水磨村农村环境整治项目</t>
  </si>
  <si>
    <t>水磨村村</t>
  </si>
  <si>
    <t>解决7个组455户1519人(其中脱贫68户211人，脱贫不稳定户5户15人，边缘易致贫户11户35人，突发严重困难户0户0人）污水排放治理难题，有效推进农村生活污水收集处理，补齐农村环境基础设施建设短板，提升人居环境提升人居环境。</t>
  </si>
  <si>
    <t>大桥乡地德卡村农村环境整治项目</t>
  </si>
  <si>
    <t>解决20个组1386户4509人(其中脱贫282户1027人，脱贫不稳定户9户36人，边缘易致贫户55户191人，突发严重困难户1户3人）污水排放治理难题，有效推进农村生活污水收集处理，补齐农村环境基础设施建设短板，提升人居环境提升人居环境。</t>
  </si>
  <si>
    <t>待补镇新发村委会农村污水治理项目</t>
  </si>
  <si>
    <t>新发村</t>
  </si>
  <si>
    <t>新建Φpvc75管1780米，Φpvc110管1840米，Φpvc160管1370米，Φpvc200管1100米，混凝土涵管（直径0.4米）88米，砖砌小三格化粪池40个，玻璃钢成品化粪池28个，大三格化粪池3个。</t>
  </si>
  <si>
    <t>解决1541户4995人(其中脱贫157户568人，“三类监测对象”23户86人）污水排放治理难题，有效推进农村生活污水收集处理，补齐农村环境基础设施建设短板，提升人居环境。</t>
  </si>
  <si>
    <t>待补镇汤德村农村污水治理项目</t>
  </si>
  <si>
    <t>新建Φpvc75管2280米，Φpvc110管2310米，Φpvc160管1240米，Φpvc200管1090米，混凝土涵管（直径0.4米）100米，砖砌小三格化粪池50个，玻璃钢成品化粪池9个，大三格化粪池2个。</t>
  </si>
  <si>
    <t>解决741户2564人(其中脱贫79户248人，“三类监测对象”11户42人）污水排放治理难题，有效推进农村生活污水收集处理，补齐农村环境基础设施建设短板，提升人居环境。</t>
  </si>
  <si>
    <t>古城街道尚德村农村生活污水治理</t>
  </si>
  <si>
    <t>尚德村</t>
  </si>
  <si>
    <t>在古城街道尚德村完成污水管道铺设1800米，建设“小三格”40个，“大三格”3个等方式实施农村生活污水治理土方开挖280立方米，土方回填180立方米，余方弃置75立方米，Φ700检查井5座，砖砌收集井36个。</t>
  </si>
  <si>
    <t>解决4组877户3154人(其中脱贫378户1504人，“三类监测对象”107户395人）污水排放治理难题，有效推进农村生活污水收集处理，补齐农村环境基础设施建设短板，提升人居环境提升人居环境。</t>
  </si>
  <si>
    <t>火红乡罗布邑村农村环境整治项目</t>
  </si>
  <si>
    <t>罗布邑村</t>
  </si>
  <si>
    <t>污水管道铺设1800米，建设小三格90个、“大三格”3个等方式实施农村生活污水治理。</t>
  </si>
  <si>
    <t>通过实施本项目，解决9个小组361户，其中脱贫户120户，412人，“三类监察对象”30户112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</si>
  <si>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火红乡勺冲角村农村环境整治项目</t>
  </si>
  <si>
    <t>勺冲角村</t>
  </si>
  <si>
    <t>污水管道铺设2000米，建设小三格131个、“大三格”2个等方式实施农村生活污水治理。</t>
  </si>
  <si>
    <t>通过实施本项目，解决11个小组369户，其中脱贫户96户，332，三类监察对象”30户112人的农村生补齐农村环境基础设施建设短板，有效的巩固拓展脱贫攻坚成果，落实乡村振兴战略，提高项目区人居环境；改善项目区村民生活污水带来的环境污染问题，进一步提高项目区农村生活污水治理率。</t>
  </si>
  <si>
    <t>火红乡耳子山村农村环境整治项目</t>
  </si>
  <si>
    <t>污水管道铺设2800米，建设小三格143个、“大三格”1个等方式实施农村生活污水治理。</t>
  </si>
  <si>
    <t>通过实施本项目，解决18个小组712户，其中脱贫户256户，896人，“三类监察对象”65户236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</si>
  <si>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金钟街道三家塘村农村生活污水治理</t>
  </si>
  <si>
    <t>三家塘</t>
  </si>
  <si>
    <t>新建60立方米氧化池1个、安装UPVC-DN110管300米、安装HDPE-DN300SN4双壁波纹管1300米、安装HDPE-DN200SN4双壁波纹管150米、Ф1000塑料检查井16座、出水口生态湿地改造100平方米、整体化粪池4座。</t>
  </si>
  <si>
    <t>解决三家塘3组179户562人(其中脱盆12户34人，“三类监测对象”0户0人）污水排放治理难题，有效推进农村生活污水收集处理，补齐农村环境基础设施建设短板，提升人居环境提升人居环境。</t>
  </si>
  <si>
    <t>矿山镇河湾子村农村生活污水治理</t>
  </si>
  <si>
    <t>河湾子</t>
  </si>
  <si>
    <t>河湾子村，因地制宜，采用无动力排污（利用现有高程差条件），分别于田边小组、大村子小组、河湾子小组修建排污、截污设施，其中：
（1）田边小组：根据住户分布情况拟修建配套安装DN200HDPE污水排污主管265米，DN110pvc-u排污支管140米，修建独户处理池12座（小三格）。
（2）大村子小组：大村子小组现有住户较为分散，集中处理办法投资过高，10户人家全采用小三格截污，共修建有效容积1.44立方米的小三格20座，安装DN110pvc-u排污支管100米。
（3）河湾子小组：安装DN110pvc-u排污支管160米，修建小三格26座。
故此，安装DN200HDPE污水排污主管265米，安装DN110pvc-u排污支管400米，修建小三格58座。</t>
  </si>
  <si>
    <t>解决河湾子村委会马桑树，田边，黄家坪子，台子上，大村子，大脑包，河湾子小组173户570人(其中脱盆110户403人，“三类监测对象”7户22人）污水排放治理难题，有效推进农村生活污水收集处理，补齐农村环境基础设施建设短板，提升人居环境提升人居环境。</t>
  </si>
  <si>
    <t>矿山镇二台坡村农村生活污水治理</t>
  </si>
  <si>
    <t>二台坡村</t>
  </si>
  <si>
    <t>二台坡村，因地制宜，采用无动力排污（利用现有高程差条件），分别于三道拐小组、菜园子小组修建排污、截污设施，其中：（1）三道拐小组：根据住户分布情况拟修建有效容积12立方米集中处理池1座（大三格），配套安装DN200HDPE污水排污主管275米，DN110pvc-u排污支管830米，修建独户处理池23座（小三格）有效容积为1.44立方米。
（2）菜园子小组：根据住户分布情况拟修建有效容积12立方米集中处理池1座（大三格），配套安装DN200HDPE污水排污主管325米，DN110pvc-u排污支管330米。（3）另外8个小组，共修建小三格103座，大三格8座.管道5000米。
故此，二台坡村共计修建大三格2座，安装DN200HDPE污水排污主管600米，安装DN110pvc-u排污支管1160米，修建小三格23座。</t>
  </si>
  <si>
    <t>解决二台坡村委会白泥井，大水井，包谷山，安家坪子，台子上，上长箐，二台坡，小竹箐，三道拐小组481户1381人(其中脱盆283户865人，“三类监测对象”22户73人）污水排放治理难题，有效推进农村生活污水收集处理，补齐农村环境基础设施建设短板，提升人居环境提升人居环境。</t>
  </si>
  <si>
    <t>马路乡水口村农村生活污水治理项目</t>
  </si>
  <si>
    <t>因地制宜，采用小三格，大三格化粪池，资源化利用等方式实施农村生活污水治理。新建污水管道铺设800米，新建“小三格”(2*1.5*1)266个，“大三格”(5*2*2)1个。</t>
  </si>
  <si>
    <t>解决6个小组534户1648人(其中脱贫257户1107人，“三类监测对象”43户155人）污水排放治理难题，有效推进农村生活污水收集处理，补齐农村环境基础设施建设短板，提升人居环境提升人居环境。</t>
  </si>
  <si>
    <t>马路乡弯寨村农村生活污水治理项目</t>
  </si>
  <si>
    <t>弯寨村</t>
  </si>
  <si>
    <t>因地制宜，采用小三格，大三格化粪池，资源化利用等方式实施农村生活污水治理。新建污水管道铺设600米，新建“小三格”(2*1.5*1)275个，“大三格”(5*2*2)1个。</t>
  </si>
  <si>
    <t>解决10个小组488户2012人(其中脱贫173户1188人，“三类监测对象”14户52人）污水排放治理难题，有效推进农村生活污水收集处理，补齐农村环境基础设施建设短板，提升人居环境提升人居环境。</t>
  </si>
  <si>
    <t>马路乡大坪村农村生活污水治理项目</t>
  </si>
  <si>
    <t>因地制宜，采用小三格，大三格化粪池，资源化利用等方式实施农村生活污水治理。新建污水管道铺设800米，新建“小三格”(2*1.5*1)200个，“大三格”(5*2*2)1个。</t>
  </si>
  <si>
    <t>解决9个小组287户1221人(其中脱贫183户804人，“三类监测对象”27户135人）污水排放治理难题，有效推进农村生活污水收集处理，补齐农村环境基础设施建设短板，提升人居环境提升人居环境。</t>
  </si>
  <si>
    <t>马路乡尖山村农村生活污水治理项目</t>
  </si>
  <si>
    <t>因地制宜，采用小三格，大三格化粪池，资源化利用等方式实施农村生活污水治理。新建污水管道铺设700米，新建“小三格”(2*1.5*1)396个，“大三格”(5*2*2)1个。</t>
  </si>
  <si>
    <t>解决8个小组510户1762人(其中脱贫215户906人，“三类监测对象”29户113人）污水排放治理难题，有效推进农村生活污水收集处理，补齐农村环境基础设施建设短板，提升人居环境提升人居环境。</t>
  </si>
  <si>
    <t>上村乡自扎村农村环境整治</t>
  </si>
  <si>
    <t>自扎村</t>
  </si>
  <si>
    <t>因地制宜，采用改厕，小三格，大三格化粪池，资源化利用等方式实施农村生活污水治理。新建污水管道铺设1000米，新建“小三格”(2*1.5*1)450个，“大三格”(5*2*2)15个。</t>
  </si>
  <si>
    <t>解决374户1138人(其中脱贫178户852人，“三类监测对象”10户899人）项目实施后自扎村委会人居环境得到提升，农村生活污水得到有效治理，补齐农村环境基础设施建设短板，可实现污水收集治理，生活污水治理率达标。</t>
  </si>
  <si>
    <t>上村乡革黑村农村环境整治</t>
  </si>
  <si>
    <t>革黑村</t>
  </si>
  <si>
    <t>因地制宜，采用改厕，小三格，大三格化粪池，资源化利用等方式实施农村生活污水治理。新建污水管道铺设800米，新建“小三格”(2*1.5*1)300个，“大三格”(5*2*2)7个。</t>
  </si>
  <si>
    <t>解决374户1438人(其中脱贫178户852人，“三类监测对象”4户19人）项目实施后革黑村委会人居环境得到提升，农村生活污水得到有效治理，补齐农村环境基础设施建设短板，可实现污水收集治理，生活污水治理率达标。</t>
  </si>
  <si>
    <t>上村乡大河村农村环境整治</t>
  </si>
  <si>
    <t>因地制宜，采用改厕，小三格，大三格化粪池，资源化利用等方式实施农村生活污水治理。新建污水管道铺设1200米，新建“小三格”(2*1.5*1)470个，“大三格”(5*2*2)20个。</t>
  </si>
  <si>
    <t>解决274户1258人(其中脱贫178户852人，“三类监测对象”4户19人）项目实施后大河村委会人居环境得到提升，农村生活污水得到有效治理，补齐农村环境基础设施建设短板，可实现污水收集治理，生活污水治理率达标。</t>
  </si>
  <si>
    <t>田坝乡金槽村农村生活污水治理项目</t>
  </si>
  <si>
    <t>解决9个村民小组98户388人(其中脱盆86户332人，“三类监测对象”12户56人）污水排放治理难题，有效推进农村生活污水收集处理，补齐农村环境基础设施建设短板，提升人居环境提升人居环境。</t>
  </si>
  <si>
    <t>新街乡哈卡村农村生活污水治理</t>
  </si>
  <si>
    <t>因地制宜，采用改厕，小三格，大三格化粪池，资源化利用等方式实施农村生活污水治理。新建污水管道铺设1000米，新建“小三格”(2*1.5*1)350个，“大三格”(5*2*2)10个。</t>
  </si>
  <si>
    <t>解决全村15个组1365户4409人(其中脱盆户155户601人，“三类监测对象”43户189人）污水排放治理难题，有效推进农村生活污水收集处理，补齐农村环境基础设施建设短板，提升人居环境提升人居环境。</t>
  </si>
  <si>
    <t>新街乡龙潭村农村生活污水治理</t>
  </si>
  <si>
    <t>因地制宜，采用改厕，小三格，大三格化粪池，资源化利用等方式实施农村生活污水治理。新建污水管道铺设800米，新建“小三格”(2*1.5*1)230个，“大三格”(5*2*2)5个。</t>
  </si>
  <si>
    <t>解决全村15个组1201户3951人(其中脱盆户176户731人，“三类监测对象”54户216人）污水排放治理难题，有效推进农村生活污水收集处理，补齐农村环境基础设施建设短板，提升人居环境提升人居环境。</t>
  </si>
  <si>
    <t>者海镇油房村委会2024年农村生活污水治理项目</t>
  </si>
  <si>
    <t>油房村</t>
  </si>
  <si>
    <t>解决11个村民小组782户2631人(其中脱盆406户1612人，“三类监测对象”39户115人）污水排放治理难题，有效推进农村生活污水收集处理，补齐农村环境基础设施建设短板，提升人居环境。</t>
  </si>
  <si>
    <t>雨碌乡马桑坝村牛栏江敏感区农村生活污水治理项目</t>
  </si>
  <si>
    <t>马桑坝村</t>
  </si>
  <si>
    <t>因地制宜，采用改厕，小三格，大三格化粪池，资源化利用等方式实施农村生活污水治理。新建污水管道铺设500米，新建“小三格”(2*1.5*1)150个，“大三格”(5*2*2)3个。</t>
  </si>
  <si>
    <t>解决4个小组279户993人(其中脱贫25户83人，“三类监测对象8户29人）污水排放治理难题，有效推进农村生活污水收集处理，补齐农村环境基础设施建设短板，提升人居环境。</t>
  </si>
  <si>
    <t>迤车镇店子村牛栏江敏感区农村生活污水治理项目</t>
  </si>
  <si>
    <t>店子村</t>
  </si>
  <si>
    <t>计划建设小三格化粪池180个，铺设管道7200米。</t>
  </si>
  <si>
    <t>解决全村9个组399户1569人(其中脱盆户32户78人，“三类监测对象”11户43人）污水排放治理难题，有效推进农村生活污水收集处理，补齐农村环境基础设施建设短板，提升人居环境提升人居环境。</t>
  </si>
  <si>
    <t>大海乡凹黑村2024年农村生活污水治理项目</t>
  </si>
  <si>
    <t>凹黑村</t>
  </si>
  <si>
    <t>采用主管HDPEDN200铺设2300米，合计16.1万元；支管PVCdn110、900米，合计3.78万元，700塑料检查井8个，合计1.28万元；建10立方米/日集中收集化粪池7个，合计8.75万元；土方开挖及回填0.09万元。</t>
  </si>
  <si>
    <t>解决7个组204户717人(其中脱贫户73户264人，“三类监测对象”24户87人）污水排放治理难题，有效推进农村生活污水收集处理，补齐农村环境基础设施建设短板，提升人居环境提升人居环境。</t>
  </si>
  <si>
    <t>大海乡银洞村2024年农村生活污水治理项目</t>
  </si>
  <si>
    <t>银洞村</t>
  </si>
  <si>
    <t>采用主管HDPEDN200铺设2100米，合计14.7万元；支管PVCdn110、800米，合计3.36万元，700塑料检查井8个，合计1.2万元；建10立方米/日集中收集化粪池4个，合计5万元；1.5立方米三格化粪池11个，合计2.42万元；土方开挖及回填3.36万元。</t>
  </si>
  <si>
    <t>解决4个组209户584人(其中脱贫户41户149人，“三类监测对象”7户20人）污水排放治理难题，有效推进农村生活污水收集处理，补齐农村环境基础设施建设短板，提升人居环境提升人居环境。</t>
  </si>
  <si>
    <t>大井镇尖山村2024年农村生活污水治理项目</t>
  </si>
  <si>
    <t>铺设生活污水收集管(PVCdn160)900米,入户管（DN110U-PVC）1500米，新建20立方米/日集中收集化粪池2个，1.5立方米三格化粪池46个，土方开挖110立方米，土方回填50立方米，余方弃渣60立方米。</t>
  </si>
  <si>
    <t>解决6组417户1197人(其中脱盆67户200人，“三类监测对象”17户53人）污水排放治理难题，有效推进农村生活污水收集处理，补齐农村环境基础设施建设短板，提升人居环境提升人居环境。</t>
  </si>
  <si>
    <t>大井镇蚂蝗塘村2024年农村生活污水治理项目</t>
  </si>
  <si>
    <t>蚂蝗塘村</t>
  </si>
  <si>
    <t>解决16组836户2873人(其中脱盆283户1026人，“三类监测对象”40户154人）污水排放治理难题，有效推进农村生活污水收集处理，补齐农村环境基础设施建设短板，提升人居环境提升人居环境。</t>
  </si>
  <si>
    <t>大桥乡王家山村委会2024年农村生活污水治理项目</t>
  </si>
  <si>
    <t>在大桥乡王家山村因地制宜，建设收集池、铺设PVC及波纹管道，建设规模为2—3立方米的小三格，适当规划建设30立方米大三格，对农村生活污水及畜禽粪污进行收集处理后还田还耕。</t>
  </si>
  <si>
    <t>解决15个组777户2462人(其中脱贫218户822人，脱贫不稳定户14户53人，边缘易致贫户15户65人，突发严重困难户1户5人）污水排放治理难题，有效推进农村生活污水收集处理，补齐农村环境基础设施建设短板，提升人居环境提升人居环境。</t>
  </si>
  <si>
    <t>大桥乡凉水村委会2024年农村生活污水治理项目</t>
  </si>
  <si>
    <t>凉水村</t>
  </si>
  <si>
    <t>在大桥乡凉水村因地制宜，建设收集池、铺设PVC及波纹管道，建设规模为2—3立方米的小三格，适当规划建设30立方米大三格，对农村生活污水及畜禽粪污进行收集处理后还田还耕。</t>
  </si>
  <si>
    <t>解决10个组613户2095人(其中脱贫220户808人，脱贫不稳定户9户33人，边缘易致贫户4户16人，突发严重困难户3户10人）污水排放治理难题，有效推进农村生活污水收集处理，补齐农村环境基础设施建设短板，提升人居环境提升人居环境。</t>
  </si>
  <si>
    <t>待补镇安祥村2024年农村生活污水治理项目</t>
  </si>
  <si>
    <t>安祥村</t>
  </si>
  <si>
    <t>新建Φpvc75管1000米，Φpvc110管1000米，Φpvc160管800米，Φpvc200管400米，混凝土涵管（直径0.4米）20米，砖砌小三格化粪池25个，玻璃钢成品化粪池25个，大三格化粪池2个。土方开挖20立方米，土方回填20立方米，混凝土破除及恢复10平方米。</t>
  </si>
  <si>
    <t>解决676户2404人(其中脱贫53户197人，“三类监测对象”22户87人）污水排放治理难题，有效推进农村生活污水收集处理，补齐农村环境基础设施建设短板，提升人居环境。</t>
  </si>
  <si>
    <t>待补镇仓房村2024年农村生活污水治理项目</t>
  </si>
  <si>
    <t>新建Φpvc75管2000米，Φpvc110管900米，Φpvc160管800米，Φpvc200管400米，砖砌小三格化粪池20个，玻璃钢成品化粪池23个，大三格化粪池2个。土方开挖20立方米，土方回填15立方米，混凝土破除及恢复10平方米。</t>
  </si>
  <si>
    <t>解决354户1002人(其中脱贫106户299人，“三类监测对象”29户103人）污水排放治理难题，有效推进农村生活污水收集处理，补齐农村环境基础设施建设短板，提升人居环境。</t>
  </si>
  <si>
    <t>待补镇野马村2024年农村生活污水治理项目</t>
  </si>
  <si>
    <t>野马村</t>
  </si>
  <si>
    <t>新建Φpvc75管800，Φpvc110管1200米，Φpvc160管1500米，Φpvc200管600米，砖砌小三格化粪池5个，玻璃钢成品化粪池10个，大三格化粪池2个。土方开挖15立方米，土方回填10立方米，混凝土破除及恢复20平方米。</t>
  </si>
  <si>
    <t>解决1577户5695人(其中脱贫134户536人，“三类监测对象”19户65人）污水排放治理难题，有效推进农村生活污水收集处理，补齐农村环境基础设施建设短板，提升人居环境。</t>
  </si>
  <si>
    <t>火红乡泥黑村委会2024年农村生活污水治理项目</t>
  </si>
  <si>
    <t>污水管道铺设1800米，建设小三格90个、“大三格”5个等方式实施农村生活污水治理。</t>
  </si>
  <si>
    <t>通过实施本项目，解决9个小组332户，其中脱贫户105户，410人，“三类监察对象”10户36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</si>
  <si>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火红乡许家院村2024年农村生活污水治理项目</t>
  </si>
  <si>
    <t>污水管道铺设1600米，建设小三格102个、“大三格”2个等方式实施农村生活污水治理。</t>
  </si>
  <si>
    <t>通过实施本项目，解决8个小组316户，其中脱贫户98户，305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</si>
  <si>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火红乡格枝村2024年农村生活污水治理项目</t>
  </si>
  <si>
    <t>格支村</t>
  </si>
  <si>
    <t>通过实施本项目，解决7个小组276户，其中脱贫户98户，360人，“三类监察对象”11户42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</si>
  <si>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驾车乡水塘村2024年农村生活污水治理项目</t>
  </si>
  <si>
    <t>水塘村</t>
  </si>
  <si>
    <t>生活污水收集管（DN200HDPE双壁波纹管SN≥4KN/米²）2000米、建设塑料检查井（φ700PE）3座、接户井（φ315PE）30座。
2、农村生活污水处理工程：新建2立方米三格化粪池30座、50立方米/日集中收集化粪池1座。</t>
  </si>
  <si>
    <t>解决9组625户2506人(其中脱贫106户398人，“三类监测对象”20户64人）污水排放治理难题，有效推进农村生活污水收集处理，补齐农村环境基础设施建设短板，提升人居环境提升人居环境。</t>
  </si>
  <si>
    <t>驾车乡光头村2024年农村生活污水治理项目</t>
  </si>
  <si>
    <t>光头村</t>
  </si>
  <si>
    <t>农村生活污水收集工程：建设生活污水收集主管（HDPEDN300双壁波纹管SN≥8KN/米²）800米，建设塑料检查井（φ700PE）4座、接户井（φ315PE）15座。
2、农村生活污水处理工程：新建10立方米/日一体化污水处理设备一台，1.5立方米三格化粪池15座。</t>
  </si>
  <si>
    <t>解决9组568户2548人(其中脱贫154户563人，“三类监测对象”3户15人）污水排放治理难题，有效推进农村生活污水收集处理，补齐农村环境基础设施建设短板，提升人居环境提升人居环境。</t>
  </si>
  <si>
    <t>驾车乡驾车村2024年农村生活污水治理</t>
  </si>
  <si>
    <t>1、农村生活污水收集工程：建设生活污水收集主管（HDPEDN300双壁波纹管SN≥8KN/米²）800米，建设塑料检查井（φ700PE）4座、接户井（φ315PE）15座。
2、农村生活污水处理工程：新建10立方米/日一体化污水处理设备一台，1.5立方米三格化粪池15座。</t>
  </si>
  <si>
    <t>解决17组1683户5073人(其中脱贫313户1154人，“三类监测对象”28户105人）污水排放治理难题，有效推进农村生活污水收集处理，补齐农村环境基础设施建设短板，提升人居环境提升人居环境。</t>
  </si>
  <si>
    <t>矿山镇大箐2024年农村生活污水治理项目</t>
  </si>
  <si>
    <t>大箐</t>
  </si>
  <si>
    <t>管道6000米，修建130个2立方米/日小三格、10个10个10立方米/日大三格化粪池、资源化利用等方式实施农村生活污水治理。</t>
  </si>
  <si>
    <t>解决大箐村委会瓦厂，小凹塘，包包上小组90户332人(其中脱盆79户299人，“三类监测对象”11户33人）污水排放治理难题，有效推进农村生活污水收集处理，补齐农村环境基础设施建设短板，提升人居环境提升人居环境。</t>
  </si>
  <si>
    <t>矿山镇老坪子2024年农村生活污水治理项目</t>
  </si>
  <si>
    <t>老坪子</t>
  </si>
  <si>
    <t>管道6000米，修建103个2立方米/日小三格、3个10立方米/日大三格化粪池、资源化利用等方式实施农村生活污水治理。</t>
  </si>
  <si>
    <t>解决老坪子村委会振兴村，荒田，老坪子小组97户374人(其中脱盆87户330人，“三类监测对象”10户44人）污水排放治理难题，有效推进农村生活污水收集处理，补齐农村环境基础设施建设短板，提升人居环境提升人居环境。</t>
  </si>
  <si>
    <t>老厂乡茶花箐村2024年农村生活污水治理项目</t>
  </si>
  <si>
    <t>茶花箐村</t>
  </si>
  <si>
    <t>建设主要内容：
1、农村生活污水收集工程：生活污水收集管（HDPEDN200）350米、生活污水收集管支管（PVCdn11）1700米。
2、农村生活污水处理工程：塑料污水净化池100座，新建1.5立方米三格化粪池64座。</t>
  </si>
  <si>
    <t>解决12个组438户1367人(其中脱贫户158户557人，“三类监测对象”12户57人）污水排放治理难题，有效推进农村生活污水收集处理，补齐农村环境基础设施建设短板，提升人居环境提升人居环境。</t>
  </si>
  <si>
    <t>老厂乡安家坪村2024年农村生活污水治理项目</t>
  </si>
  <si>
    <t>安家坪村</t>
  </si>
  <si>
    <t>1、农村生活污水收集工程：生活污水收集管（HDPEDN200）400米、生活污水收集管支管（PVCdn11）1800米。
2、农村生活污水处理工程：塑料污水净化池98座，新建1.5立方米三格化粪池70座。</t>
  </si>
  <si>
    <t>解决8组238户1035人(其中脱贫123户526人，“三类监测对象”19户76人）污水排放治理难题，有效推进农村生活污水收集处理，补齐农村环境基础设施建设短板，提升人居环境提升人居环境。</t>
  </si>
  <si>
    <t>乐业镇大麦冲村2024年农村生活污水治理项目</t>
  </si>
  <si>
    <t>大麦冲村</t>
  </si>
  <si>
    <t>解决14组146户530人(其中脱贫146户530人，“三类监测对象”26户103人）污水排放治理难题，有效推进农村生活污水收集处理，补齐农村环境基础设施建设短板，提升人居环境提升人居环境。</t>
  </si>
  <si>
    <t>乐业镇曾家村2024年农村生活污水治理项目</t>
  </si>
  <si>
    <t>解决8组128户463人(其中脱贫128户463人，“三类监测对象”21户60人）污水排放治理难题，有效推进农村生活污水收集处理，补齐农村环境基础设施建设短板，提升人居环境提升人居环境。</t>
  </si>
  <si>
    <t>乐业镇长岭村2024年农村生活污水治理项目</t>
  </si>
  <si>
    <t>解决6组117户367人(其中脱贫117户367人，“三类监测对象”15户55人）污水排放治理难题，有效推进农村生活污水收集处理，补齐农村环境基础设施建设短板，提升人居环境提升人居环境。</t>
  </si>
  <si>
    <t>乐业镇耳落村2024年农村生活污水治理项目</t>
  </si>
  <si>
    <t>耳落村</t>
  </si>
  <si>
    <t>解决14组94户373人(其中脱贫94户373人，“三类监测对象”15户51人）污水排放治理难题，有效推进农村生活污水收集处理，补齐农村环境基础设施建设短板，提升人居环境提升人居环境。</t>
  </si>
  <si>
    <t>乐业镇半山村2024年农村生活污水治理项目</t>
  </si>
  <si>
    <t>半山村</t>
  </si>
  <si>
    <t>解决5组56户208人(其中脱贫56户208人，“三类监测对象”7户27人）污水排放治理难题，有效推进农村生活污水收集处理，补齐农村环境基础设施建设短板，提升人居环境提升人居环境。</t>
  </si>
  <si>
    <t>马路乡旁观地村2024年农村生活污水治理项目</t>
  </si>
  <si>
    <t>旁观地村</t>
  </si>
  <si>
    <t>因地制宜，采用小三格，大三格化粪池，资源化利用等方式实施农村生活污水治理。新建污水管道铺设1000米，新建“小三格”(2*1.5*1)450个，“大三格”(5*2*2)15个。</t>
  </si>
  <si>
    <t>解决9个小组586户1791人(其中脱贫271户840人，“三类监测对象”64户159人）污水排放治理难题，有效推进农村生活污水收集处理，补齐农村环境基础设施建设短板，提升人居环境提升人居环境。</t>
  </si>
  <si>
    <t>马路乡新山村2024年农村生活污水治理项目</t>
  </si>
  <si>
    <t>新山村</t>
  </si>
  <si>
    <t>因地制宜，采用小三格，大三格化粪池，资源化利用等方式实施农村生活污水治理。新建污水管道铺设500米，新建“小三格”(2*1.5*1)150个，“大三格”(5*2*2)3个。</t>
  </si>
  <si>
    <t>解决4个小组149户397人(其中脱贫98户289人，“三类监测对象”10户30人）污水排放治理难题，有效推进农村生活污水收集处理，补齐农村环境基础设施建设短板，提升人居环境提升人居环境。</t>
  </si>
  <si>
    <t>村子合并</t>
  </si>
  <si>
    <t>娜姑镇红泥村委会2024年农村生活污水治理项目</t>
  </si>
  <si>
    <t>解决全村4个组636户1527人(其中脱盆户147户620人，“三类监测对象”58户202人）污水排放治理难题，有效推进农村生活污水收集处理，补齐农村环境基础设施建设短板，提升人居环境提升人居环境。</t>
  </si>
  <si>
    <t>娜姑镇绿坪村委会2024年农村生活污水治理项目</t>
  </si>
  <si>
    <t>绿坪村</t>
  </si>
  <si>
    <t>解决全村5个组239户728人(其中脱盆户41户127人，“三类监测对象”45户147人）污水排放治理难题，有效推进农村生活污水收集处理，补齐农村环境基础设施建设短板，提升人居环境提升人居环境。</t>
  </si>
  <si>
    <t>娜姑镇盐水村委会2024年农村生活污水治理项目</t>
  </si>
  <si>
    <t>盐水村</t>
  </si>
  <si>
    <t>解决全村13个组1125户3161人(其中脱盆户322户1174人，“三类监测对象”72户262人）污水排放治理难题，有效推进农村生活污水收集处理，补齐农村环境基础设施建设短板，提升人居环境提升人居环境。</t>
  </si>
  <si>
    <t>上村乡小麦地村委会2024年农村生活污水治理项目</t>
  </si>
  <si>
    <t>小麦地村</t>
  </si>
  <si>
    <t>采用2立方米小三格54个、10立方米大三格6个、资源利用等方式实施农村生活污水治理。</t>
  </si>
  <si>
    <t>解决298户1131人(其中脱贫128户423人，“三类监测对象”1户3人）项目实施后小麦地村委会人居环境得到提升，农村生活污水得到有效治理，补齐农村环境基础设施建设短板，可实现污水收集治理，生活污水治理率达标。</t>
  </si>
  <si>
    <t>上村乡法科村委会2024年农村生活污水治理项目</t>
  </si>
  <si>
    <t>法科村</t>
  </si>
  <si>
    <t>采用2立方米小三格15个、10立方米大三格5个、资源利用等方式实施农村生活污水治理。</t>
  </si>
  <si>
    <t>解决288户1691人(其中脱贫85户198人，“三类监测对象”2户9人）项目实施后法科村委会人居环境得到提升，农村生活污水得到有效治理，补齐农村环境基础设施建设短板，可实现污水收集治理，生活污水治理率达标。</t>
  </si>
  <si>
    <t>上村乡懂得村委会2024年农村生活污水治理项目</t>
  </si>
  <si>
    <t>懂得村</t>
  </si>
  <si>
    <t>解决348户1597人(其中脱贫305户1410人，“三类监测对象”9户31人）项目实施后懂得村委会人居环境得到提升，农村生活污水得到有效治理，补齐农村环境基础设施建设短板，可实现污水收集治理，生活污水治理率达标。</t>
  </si>
  <si>
    <t>田坝乡白土村委会2024年农村生活污水治理项目</t>
  </si>
  <si>
    <t>白土村</t>
  </si>
  <si>
    <t>白土村因地制宜，采用HDPEDN200波纹管1000米、75⊕地漏36个、50立方米大三格化粪池1处、小三格8个等方式实施农村生活污水治理。</t>
  </si>
  <si>
    <t>解决9个村民小组143户611人(其中脱盆132户553人，“三类监测对象”11户58人）污水排放治理难题，有效推进农村生活污水收集处理，补齐农村环境基础设施建设短板，提升人居环境提升人居环境。</t>
  </si>
  <si>
    <t>田坝乡清河村两污治理建设项目</t>
  </si>
  <si>
    <t>清河村德冲、老村子、上锅厂、下锅厂、牛屎箐、马鞍山小组</t>
  </si>
  <si>
    <t>德冲、老村子、牛屎箐、马鞍山、上锅厂、下锅厂小组新建混凝土浇筑30立方米三级化粪池4个，2立方米至4立方米三级化粪池30个，10分污水管网3.6千米，20分污水管网2.8千米，及管网配套接头100套。</t>
  </si>
  <si>
    <t>项目的建成能有效促进清河村德冲、老村子、马鞍山、上锅厂等小组农村生活污水收集处理，大幅度提升当地人居环境；项目收益农户232户672人，大力推动全村产业发展，有效巩固脱贫成果，助力乡村振兴。</t>
  </si>
  <si>
    <t>232户672人</t>
  </si>
  <si>
    <t>第一批已安排30万治理。</t>
  </si>
  <si>
    <t>田坝乡红岩村委会2024年农村生活污水治理项目</t>
  </si>
  <si>
    <t>红岩村</t>
  </si>
  <si>
    <t>红岩村因地制宜，采用HDPEDN200波纹管1700米、75⊕地漏24个、50立方米大三格化粪池1处、小三格4个等方式实施农村生活污水治理。</t>
  </si>
  <si>
    <t>解决8个村民小组104户383人(其中脱盆98户360人，“三类监测对象”6户23人）污水排放治理难题，有效推进农村生活污水收集处理，补齐农村环境基础设施建设短板，提升人居环境提升人居环境。</t>
  </si>
  <si>
    <t>五星乡包谷箐村2024年农村生活污水治理项目</t>
  </si>
  <si>
    <t>包谷箐村</t>
  </si>
  <si>
    <t>解决8组539户1557人（其中脱贫207户884人，“三类检测对象”13户50人）污水排放治理难题，有效推进农村生活污水收集处理，补齐农村环境基础设施建设短板，提升人居环境。</t>
  </si>
  <si>
    <t>五星乡红石岩村2024年农村生活污水治理项目</t>
  </si>
  <si>
    <t>新建污水处理系统130套，设计日处理量能力分别为130套5立方米/日的三格式化粪池，配建防护围栏、警示牌等附属设施。</t>
  </si>
  <si>
    <t>解决12组787户2284人(其中脱贫89户229人，“三类监测对象”9户33人）污水排放治理难题，有效推进农村生活污水收集处理，补齐农村环境基础设施建设短板，提升人居环境提升人居环境。</t>
  </si>
  <si>
    <t>新街乡联合村2024年农村生活污水治理项目</t>
  </si>
  <si>
    <t>联合</t>
  </si>
  <si>
    <t>建设主要内容：
1、农村生活污水收集工程：生活污水收集管（DN200HDPE双壁波纹管SN≥4KN/米²）200米、生活污水收集管（DN110U-PVC）1500米。
2、农村生活污水处理工程：新建1.5立方米三格化粪池90座。</t>
  </si>
  <si>
    <t>解决全村19个组1625户5272人(其中脱盆户451户1678人，“三类监测对象”24户93人）污水排放治理难题，有效推进农村生活污水收集处理，补齐农村环境基础设施建设短板，提升人居环境提升人居环境。</t>
  </si>
  <si>
    <t>新街乡发落村2024年农村生活污水治理项目</t>
  </si>
  <si>
    <t>发落</t>
  </si>
  <si>
    <t>解决全村14个组880户3126人(其中脱盆户109户465人，“三类监测对象”18户97人）污水排放治理难题，有效推进农村生活污水收集处理，补齐农村环境基础设施建设短板，提升人居环境提升人居环境。</t>
  </si>
  <si>
    <t>者海镇三多多村委会2024年农村生活污水治理项目</t>
  </si>
  <si>
    <t>三多多村</t>
  </si>
  <si>
    <t>建设主要内容：新建DN300HDPE污水收集管600米，新建DN200HDPE污水收集管1000米，新建400×400×400接户井20座，新建DN110UPVC入户管1000米，新建φ700塑料污水检查井20座。根据实际拟建新建2立方米三格化粪池5座、10立方米/日的三格化粪池2个。</t>
  </si>
  <si>
    <t>解决3个村民小组493户1585人(其中脱盆177户711人，“三类监测对象”13户37人）污水排放治理难题，有效推进农村生活污水收集处理，补齐农村环境基础设施建设短板，提升人居环境。</t>
  </si>
  <si>
    <t>者海镇七五卡村委会2024年农村生活污水治理项目</t>
  </si>
  <si>
    <t>七五卡村</t>
  </si>
  <si>
    <t>建设主要内容：新建DN300HDPE污水收集管800米，新建DN200HDPE污水收集管1000米，新建400×400×400接户井30座，新建DN110UPVC入户管1000米，新建φ700塑料污水检查井30座。根据实际拟建新建2立方米三格化粪池5座、10立方米/日的三格化粪池2个。</t>
  </si>
  <si>
    <t>解决4个村民小组386户1397人(其中脱盆178户652人，“三类监测对象”15户42人）污水排放治理难题，有效推进农村生活污水收集处理，补齐农村环境基础设施建设短板，提升人居环境。</t>
  </si>
  <si>
    <t>者海镇盖胜村委会2024年农村生活污水治理项目</t>
  </si>
  <si>
    <t>盖胜村</t>
  </si>
  <si>
    <t>建设主要内容：新建DN300HDPE污水收集管600米，新建DN200HDPE污水收集管1000米，新建400×400×400接户井30座，新建DN110UPVC入户管1000米，新建φ700塑料污水检查井30座。根据实际拟建新建2立方米三格化粪池5座、20立方米/日的三格化粪池2个。</t>
  </si>
  <si>
    <t>解决4个村民小组724户2335人(其中脱盆257户928人，“三类监测对象”7户36人）污水排放治理难题，有效推进农村生活污水收集处理，补齐农村环境基础设施建设短板，提升人居环境。</t>
  </si>
  <si>
    <t>者海镇陶家村村委会2024年农村生活污水治理项目</t>
  </si>
  <si>
    <t>陶家村村</t>
  </si>
  <si>
    <t>解决10个村民小组881户2738人(其中脱盆383户1332人，“三类监测对象”27户94人）污水排放治理难题，有效推进农村生活污水收集处理，补齐农村环境基础设施建设短板，提升人居环境。</t>
  </si>
  <si>
    <t>迤车镇营盘村委会2024年农村生活污水治理</t>
  </si>
  <si>
    <t>营盘村通过建设小三格及部分污水管道收集农村生活污水，并资源化利用，计划建设小三格粪池340个，铺设管道13600米。</t>
  </si>
  <si>
    <t>解决全村17个组879户2828人(其中脱盆户168户641人，“三类监测对象”34户126人）污水排放治理难题，有效推进农村生活污水收集处理，补齐农村环境基础设施建设短板，提升人居环境提升人居环境。</t>
  </si>
  <si>
    <t>迤车镇坪洞村委会2024年农村生活污水治理</t>
  </si>
  <si>
    <t>坪洞村</t>
  </si>
  <si>
    <t>在坪洞村委会通过建设小三格及部分污水管道收集农村生活污水，并资源化利用，计划建设小三格化粪池130个，铺设管道5200米。</t>
  </si>
  <si>
    <t>解决全村65组375户1122人(其中脱盆户79户272人，“三类监测对象”8户26人）污水排放治理难题，有效推进农村生活污水收集处理，补齐农村环境基础设施建设短板，提升人居环境提升人居环境。</t>
  </si>
  <si>
    <t>宝云街道治都村委会2024年农村生活污水治理项目</t>
  </si>
  <si>
    <t>治都村</t>
  </si>
  <si>
    <t>解决3、7、8组103户384人(其中脱贫88户308人，“三类监测对象”3户11人）污水排放治理难题，有效推进农村生活污水收集处理，补齐农村环境基础设施建设短板，提升人居环境提升人居环境。</t>
  </si>
  <si>
    <t>宝云街道卡郎村委会2024年农村生活污水治理项目</t>
  </si>
  <si>
    <t>卡郎村</t>
  </si>
  <si>
    <t>解决1、2组336户1109人(其中脱贫65户247人，“三类监测对象”7户27人）污水排放治理难题，有效推进农村生活污水收集处理，补齐农村环境基础设施建设短板，提升人居环境提升人居环境。</t>
  </si>
  <si>
    <t>宝云街道小村子村委会2024年农村生活污水治理项目</t>
  </si>
  <si>
    <t>小村子村</t>
  </si>
  <si>
    <t>解决1至4组组81户276人(其中脱贫19户83人，“三类监测对象”4户18人）污水排放治理难题，有效推进农村生活污水收集处理，补齐农村环境基础设施建设短板，提升人居环境提升人居环境。</t>
  </si>
  <si>
    <t>宝云街道泽瑞社区2024年农村生活污水治理项目</t>
  </si>
  <si>
    <t>解决1至7组727户2726人(其中脱贫683户2570人，“三类监测对象”44户156人）污水排放治理难题，有效推进农村生活污水收集处理，补齐农村环境基础设施建设短板，提升人居环境提升人居环境。</t>
  </si>
  <si>
    <t>宝云街道3、4、5组污水治理项目</t>
  </si>
  <si>
    <t>排污主管DN400（HDPE钢带增强纹波纹管）708米，排污主管DN300（HDPE钢带增强纹波纹管）1689米，出户污水管（φ160UPVC）2900米，沉泥井、检查井（φ1000）47座，沉泥井、检查井（φ700）76座，砖砌小方井（600*600）56座，混凝土路面破除及恢复3200平方米，20立方米玻璃钢化粪池(成品）6个、30立方米玻璃钢化粪池(成品）6个，一体化污水处理设备（120立方米/日）（含格栅渠、调节池、污泥池、排放渠、一体化设备、处理站周边围栏、太阳能供电系统、展示牌、管道沟、工艺管线等）1套。</t>
  </si>
  <si>
    <t>解决头塘村3、4、5组686户、1996人（其中：脱贫不稳定户、边缘易致贫户、其他农村低收入群体105户，383人）污水排放治理，提升人居环境。</t>
  </si>
  <si>
    <t>脱贫不稳定户、边缘易致贫户、其他农村低收入群体105户，383人</t>
  </si>
  <si>
    <t>686户、1996人</t>
  </si>
  <si>
    <t>头塘安置点</t>
  </si>
  <si>
    <t>马路乡巴图村2024年农村生活污水治理项目</t>
  </si>
  <si>
    <t>因地制宜，采用小三格化粪池进行户处理，以自然村为单元采用大三格净化池处理、尾水采用氧化沟自然渗透还田资源化利用，拟建200个小三格、1个大三格。</t>
  </si>
  <si>
    <t>解决6个村民小组1022户3637人(其中脱贫360户1239人，“三类监测对象”36户122人）污水排放治理难题，有效推进农村生活污水收集处理，补齐农村环境基础设施建设短板，提升人居环境。</t>
  </si>
  <si>
    <t>孙永华</t>
  </si>
  <si>
    <t>15287480015</t>
  </si>
  <si>
    <t>乡镇补充入库</t>
  </si>
  <si>
    <t>马路乡江子树村2024年农村生活污水治理项目</t>
  </si>
  <si>
    <t>江子树村</t>
  </si>
  <si>
    <t>因地制宜，采用小三格化粪池进行户处理，以自然村为单元采用大三格净化池处理、尾水采用氧化沟自然渗透还田资源化利用，拟建166个小三格、1个大三格。</t>
  </si>
  <si>
    <t>解决5个村民小组384户1426人(其中脱贫274户1081人，“三类监测对象”46户132人）污水排放治理难题，有效推进农村生活污水收集处理，补齐农村环境基础设施建设短板，提升人居环境。</t>
  </si>
  <si>
    <t>马路乡脚泥村2024年农村生活污水治理项目</t>
  </si>
  <si>
    <t>因地制宜，采用小三格化粪池进行户处理，以自然村为单元采用大三格净化池处理、尾水采用氧化沟自然渗透还田资源化利用，拟建150个小三格、1个大三格。</t>
  </si>
  <si>
    <t>解决7个村民小组625户2127人(其中脱贫259户957人，“三类监测对象”43户168人）污水排放治理难题，有效推进农村生活污水收集处理，补齐农村环境基础设施建设短板，提升人居环境。</t>
  </si>
  <si>
    <t>迤车镇花房村委会2024年农村生活污水治理</t>
  </si>
  <si>
    <t>在花房村委会通过建设小三格及部分污水管道收集农村生活污水，并资源化利用，计划建设小三格化粪池125个，铺设管道4500米。</t>
  </si>
  <si>
    <t>解决全村22组1454户5133人(其中脱盆户274户1304人，“三类监测对象”22户107人）污水排放治理难题，有效推进农村生活污水收集处理，补齐农村环境基础设施建设短板，提升人居环境提升人居环境。</t>
  </si>
  <si>
    <t>迤车镇台子村委会2024年农村生活污水治理</t>
  </si>
  <si>
    <t>台子村</t>
  </si>
  <si>
    <t>在台子村委会通过建设小三格及部分污水管道收集农村生活污水，并资源化利用，计划建设小三格化粪池150个，铺设管道4500米。</t>
  </si>
  <si>
    <t>解决全村11组470户1564人(其中脱盆户97户394人，“三类监测对象”13户41人）污水排放治理难题，有效推进农村生活污水收集处理，补齐农村环境基础设施建设短板，提升人居环境提升人居环境。</t>
  </si>
  <si>
    <t>迤车镇石门村委会2024年农村生活污水治理</t>
  </si>
  <si>
    <t>石门村</t>
  </si>
  <si>
    <t>在石门村委会通过建设小三格及部分污水管道收集农村生活污水，并资源化利用，计划建设小三格化粪池68个，铺设管道3450米。</t>
  </si>
  <si>
    <t>解决全村8组370户1253人(其中脱盆户23户90人，“三类监测对象”9户32人）污水排放治理难题，有效推进农村生活污水收集处理，补齐农村环境基础设施建设短板，提升人居环境提升人居环境。</t>
  </si>
  <si>
    <t>迤车镇中河村委会2024年农村生活污水治理</t>
  </si>
  <si>
    <t>在中河村委会通过建设小三格及部分污水管道收集农村生活污水，并资源化利用，计划建设小三格化粪池160个，铺设管道4900米。</t>
  </si>
  <si>
    <t>解决全村23组1603户4790人(其中脱盆户391户1327人，“三类监测对象”40户136人）污水排放治理难题，有效推进农村生活污水收集处理，补齐农村环境基础设施建设短板，提升人居环境提升人居环境。</t>
  </si>
  <si>
    <t>迤车镇坪子村委会2024年农村生活污水治理</t>
  </si>
  <si>
    <t>在坪子村委会通过建设小三格及部分污水管道收集农村生活污水，并资源化利用，计划建设小三格化粪池65个，铺设管道2500米。</t>
  </si>
  <si>
    <t>解决全村14组844户2555人(其中脱盆户214户767人，“三类监测对象”41户114人）污水排放治理难题，有效推进农村生活污水收集处理，补齐农村环境基础设施建设短板，提升人居环境提升人居环境。</t>
  </si>
  <si>
    <t>乐业镇务嘎村2024年农村生活污水治理项目</t>
  </si>
  <si>
    <t>务嘎村</t>
  </si>
  <si>
    <t>因地制宜，修建小三格、大三格化粪池进行污水治理，铺设入户污水管网upvc管DN110，3900米；1.5立方米化粪池120座；5立方米化粪池40座。</t>
  </si>
  <si>
    <t>通过实施本项目，有效推进务嘎村农村生活污水的治理，补齐农村环境基础设施建设短板，有效的巩固拓展脱贫攻坚成果，落实乡村振兴战略，提高项目区人居环境；解决16组810户2692人(其中脱贫310户1065人，“三类监测对象”55户146人）污水排放治理难题，有效推进农村生活污水收集处理，补齐农村环境基础设施建设短板，提升人居环境提升人居环境。</t>
  </si>
  <si>
    <t>古城街道边河社区2024年农村生活污水治理项目</t>
  </si>
  <si>
    <t>在边河社区周家边河自然村通过建设大、小三格及部分污水管道收集农村生活污水，并资源化利用，计划建设小三格化粪池50个，大三格化粪池3个，铺设管道2500米，开挖及恢复道路300平方米。</t>
  </si>
  <si>
    <t>解决全村9组1279户3863人(其中脱盆户18户53人，“三类监测对象”55户141人）污水排放治理难题，有效推进农村生活污水收集处理，补齐农村环境基础设施建设短板，提升人居环境提升人居环境。</t>
  </si>
  <si>
    <t>新街回族乡以濯村2024年农村生活污水治理项目</t>
  </si>
  <si>
    <t>以濯村</t>
  </si>
  <si>
    <t>因地制宜，采用小三格化粪池户处理进行污水治理，建设1.5立方米化粪池180座，铺设入户污水管网upvc管（DN110）3600米。</t>
  </si>
  <si>
    <t>通过实施本项目，有效推进以濯村农村生活污水的治理，补齐农村环境基础设施建设短板，有效的巩固拓展脱贫攻坚成果，落实乡村振兴战略，提高项目区人居环境；解决7个组488户1792人(其中脱贫71户310人，“三类监测对象”9户32人）污水排放治理难题，有效推进农村生活污水收集处理，补齐农村环境基础设施建设短板，提升人居环境提升人居环境。</t>
  </si>
  <si>
    <t>外加的</t>
  </si>
  <si>
    <t>上村乡李子坪村通乡村路至天车箐道路硬化项目</t>
  </si>
  <si>
    <t>建设硬化道路2.5千米，路面宽度不低于3.5米，路面结构类型为20厘米厚水泥混凝土路面（弯拉强度4.0MPa）+10厘米厚砂砾调型层的水泥混凝土路面。每千米60万元补助。</t>
  </si>
  <si>
    <t>道路硬化，解决18户82人行路难问题，其中覆盖“三类监测对象”2户9人。群众满意度达95%。</t>
  </si>
  <si>
    <t>解决信访问题</t>
  </si>
  <si>
    <t>五星乡野猪冲村通野猪冲村至小蒜地龚家包包道路硬化项目</t>
  </si>
  <si>
    <t>野猪
冲村</t>
  </si>
  <si>
    <t>建设硬化道路3千米，路面宽度不低于3.5米，路面结构类型为20厘米厚水泥混凝土路面（弯拉强度4.0MPa）+10厘米厚砂砾调型层的水泥混凝土路面。每千米60万元补助。</t>
  </si>
  <si>
    <t>道路硬化，解决60户210人行路难问题，其中覆盖“三类监测对象”4户21人。群众满意度达95%。</t>
  </si>
  <si>
    <t>陈卓</t>
  </si>
  <si>
    <t>大井镇盐塘村通岔路至小坪子自然村道路硬化项目</t>
  </si>
  <si>
    <t>建设硬化道路4.1千米，路面宽度不低于3.5米，路面结构类型为20厘米厚水泥混凝土路面（弯拉强度4.0MPa）+10厘米厚砂砾调型层的水泥混凝土路面。每千米60万元补助。</t>
  </si>
  <si>
    <t>道路硬化，解决210户612人行路难问题，其中覆盖“三类监测对象”6户28人。群众满意度达95%。</t>
  </si>
  <si>
    <t>代普奎</t>
  </si>
  <si>
    <t>待补镇汤德村通李家坪至谭箐自然村道路硬化项目</t>
  </si>
  <si>
    <t>建设硬化道路2.6千米，路面宽度不低于3.5米，路面结构类型为20厘米厚水泥混凝土路面（弯拉强度4.0MPa）+10厘米厚砂砾调型层的水泥混凝土路面。每千米60万元补助。</t>
  </si>
  <si>
    <t>道路硬化，解决152户613人行路难问题，其中覆盖“三类监测对象”10户33人。群众满意度达95%。</t>
  </si>
  <si>
    <t>尹正询</t>
  </si>
  <si>
    <t>待补镇金牛村通分水岭垭口至白坡山村口道路硬化项目</t>
  </si>
  <si>
    <t>建设硬化道路2.9千米，路面宽度不低于3.5米，路面结构类型为20厘米厚水泥混凝土路面（弯拉强度4.0MPa）+10厘米厚砂砾调型层的水泥混凝土路面。每千米60万元补助。</t>
  </si>
  <si>
    <t>道路硬化，解决137户568人行路难问题，其中覆盖“三类监测对象”20户62人。群众满意度达95%。</t>
  </si>
  <si>
    <t>鲁纳乡窝坡村通烂箐至头道箐自然村道路硬化项目</t>
  </si>
  <si>
    <t>窝坡</t>
  </si>
  <si>
    <t>建设硬化道路2千米，路面宽度不低于3.5米，路面结构类型为20厘米厚水泥混凝土路面（弯拉强度4.0MPa）+10厘米厚砂砾调型层的水泥混凝土路面。每千米60万元补助。</t>
  </si>
  <si>
    <t>道路硬化，解决266户1063人行路难问题，其中覆盖“三类监测对象”7户32人。群众满意度达95%。</t>
  </si>
  <si>
    <t>查燕良</t>
  </si>
  <si>
    <t>鲁纳乡朝阳村通坪子头小组至下小河小组道路硬化项目</t>
  </si>
  <si>
    <t>建设硬化道路5.5千米，路面宽度不低于3.5米，路面结构类型为20厘米厚水泥混凝土路面（弯拉强度4.0MPa）+10厘米厚砂砾调型层的水泥混凝土路面。每千米60万元补助。</t>
  </si>
  <si>
    <t>道路硬化，解决150户763人行路难问题，其中覆盖“三类监测对象”3户14人。群众满意度达95%。</t>
  </si>
  <si>
    <t>娜姑镇盐水村通打厂沟至大坪子道路硬化项目</t>
  </si>
  <si>
    <t>建设硬化道路3.7千米，路面宽度不低于3.5米，路面结构类型为20厘米厚水泥混凝土路面（弯拉强度4.0MPa）+10厘米厚砂砾调型层的水泥混凝土路面。每千米60万元补助。</t>
  </si>
  <si>
    <t>道路硬化，解决102户285人行路难问题，其中覆盖“三类监测对象”5户17人。群众满意度达95%。</t>
  </si>
  <si>
    <t>黄有香</t>
  </si>
  <si>
    <t>娜姑镇盐水村通马家坟至芭蕉箐道路硬化项目</t>
  </si>
  <si>
    <t>建设硬化道路0.98千米，路面宽度不低于3.5米，路面结构类型为20厘米厚水泥混凝土路面（弯拉强度4.0MPa）+10厘米厚砂砾调型层的水泥混凝土路面。每千米60万元补助。</t>
  </si>
  <si>
    <t>道路硬化，解决32户81人行路难问题，其中覆盖“三类监测对象”2户4人。群众满意度达95%。</t>
  </si>
  <si>
    <t>娜姑镇盐水村通打厂沟至王家包包道路硬化项目</t>
  </si>
  <si>
    <t>建设硬化道路0.65千米，路面宽度不低于3.5米，路面结构类型为20厘米厚水泥混凝土路面（弯拉强度4.0MPa）+10厘米厚砂砾调型层的水泥混凝土路面。每千米60万元补助。</t>
  </si>
  <si>
    <t>道路硬化，解决20户61人行路难问题，其中覆盖“三类监测对象”2户5人。群众满意度达95%。</t>
  </si>
  <si>
    <t>娜姑镇盐水村通盐水至大垭口道路硬化项目</t>
  </si>
  <si>
    <t>建设硬化道路5千米，路面宽度不低于3.5米，路面结构类型为20厘米厚水泥混凝土路面（弯拉强度4.0MPa）+10厘米厚砂砾调型层的水泥混凝土路面。每千米60万元补助。</t>
  </si>
  <si>
    <t>道路硬化，解决54户151人行路难问题，其中覆盖“三类监测对象”4户11人。群众满意度达95%。</t>
  </si>
  <si>
    <t>娜姑镇炉房村通小米地至Y159乡道道路硬化项目</t>
  </si>
  <si>
    <t>建设硬化道路1.3千米，路面宽度不低于3.5米，路面结构类型为20厘米厚水泥混凝土路面（弯拉强度4.0MPa）+10厘米厚砂砾调型层的水泥混凝土路面。每千米60万元补助。</t>
  </si>
  <si>
    <t>道路硬化，解决21户53人行路难问题，其中覆盖“三类监测对象”1户2人。群众满意度达95%。</t>
  </si>
  <si>
    <t>宝云街道拖姑村通邱家垭口至口子上自然村道路硬化项目</t>
  </si>
  <si>
    <t>建设硬化道路3.1千米，路面宽度不低于3.5米，路面结构类型为20厘米厚水泥混凝土路面（弯拉强度4.0MPa）+10厘米厚砂砾调型层的水泥混凝土路面。每千米60万元补助。</t>
  </si>
  <si>
    <t>道路硬化，解决221户788人行路难问题，其中覆盖“三类监测对象”5户33人。群众满意度达95%。</t>
  </si>
  <si>
    <t>崔庆辉</t>
  </si>
  <si>
    <t>者海镇蚂色卡村通第十二小组道路硬化项目</t>
  </si>
  <si>
    <t>蚂色卡村</t>
  </si>
  <si>
    <t>建设硬化道路0.897千米，路面宽度不低于3.5米，路面结构类型为20厘米厚水泥混凝土路面（弯拉强度4.0MPa）+10厘米厚砂砾调型层的水泥混凝土路面。每千米60万元补助。</t>
  </si>
  <si>
    <t>道路硬化，解决546户1791人行路难问题，其中覆盖“三类监测对象”16户73人。群众满意度达95%。</t>
  </si>
  <si>
    <t>李俊良</t>
  </si>
  <si>
    <t>者海镇五里牌村通自然村道路硬化项目</t>
  </si>
  <si>
    <t>建设硬化道路2.66千米，路面宽度不低于3.5米，路面结构类型为20厘米厚水泥混凝土路面（弯拉强度4.0MPa）+10厘米厚砂砾调型层的水泥混凝土路面。每千米60万元补助。</t>
  </si>
  <si>
    <t>道路硬化，解决697户2645人行路难问题，其中覆盖“三类监测对象”13户62人。群众满意度达95%。</t>
  </si>
  <si>
    <t>者海镇盖胜村通盖胜至养殖场自然村道路硬化硬化项目</t>
  </si>
  <si>
    <t>建设硬化道路3.2千米，路面宽度不低于3.5米，路面结构类型为20厘米厚水泥混凝土路面（弯拉强度4.0MPa）+10厘米厚砂砾调型层的水泥混凝土路面。每千米60万元补助。</t>
  </si>
  <si>
    <t>道路硬化，解决510户1939人行路难问题，其中覆盖“三类监测对象”10户46人。群众满意度达95%。</t>
  </si>
  <si>
    <t>迤车镇石门村通老路弯至老村子道路硬化项目</t>
  </si>
  <si>
    <t>建设硬化道路2.11千米，路面宽度不低于3.5米，路面结构类型为20厘米厚水泥混凝土路面（弯拉强度4.0MPa）+10厘米厚砂砾调型层的水泥混凝土路面。每千米60万元补助。</t>
  </si>
  <si>
    <t>道路硬化，解决53户239人行路难问题，其中覆盖“三类监测对象”4户17人。群众满意度达95%。</t>
  </si>
  <si>
    <t>迤车镇石门村通小窄路至老鹰岩道路硬化项目</t>
  </si>
  <si>
    <t>建设硬化道路2.21千米，路面宽度不低于3.5米，路面结构类型为20厘米厚水泥混凝土路面（弯拉强度4.0MPa）+10厘米厚砂砾调型层的水泥混凝土路面。每千米60万元补助。</t>
  </si>
  <si>
    <t>道路硬化，解决47户125人行路难问题，其中覆盖“三类监测对象”2户9人。群众满意度达95%。</t>
  </si>
  <si>
    <t>大井镇双车村通老坟山小组道路硬化项目</t>
  </si>
  <si>
    <t>道路硬化，解决18户56人行路难问题，其中覆盖“三类监测对象”5户37人。群众满意度达95%。</t>
  </si>
  <si>
    <t>宝云街道扯嘎社区通宁家村道路硬化项目</t>
  </si>
  <si>
    <t>扯嘎社区</t>
  </si>
  <si>
    <t>道路硬化，解决55户158人行路难问题，其中覆盖“三类监测对象”2户9人。群众满意度达95%。</t>
  </si>
  <si>
    <t>古城街道尚德村通大地翠尚路岔路口至吕先华围墙侧面</t>
  </si>
  <si>
    <t>建设硬化道路0.2千米，路面宽度不低于3.5米，路面结构类型为20厘米厚水泥混凝土路面（弯拉强度4.0MPa）+10厘米厚砂砾调型层的水泥混凝土路面。每千米60万元补助。</t>
  </si>
  <si>
    <t>道路硬化，解决24户73人行路难问题，其中覆盖“三类监测对象”3户14人。群众满意度达95%。</t>
  </si>
  <si>
    <t>古城街道厂沟村通张家村至大坝道路硬化项目</t>
  </si>
  <si>
    <t>厂沟</t>
  </si>
  <si>
    <t>建设硬化道路17.1千米，路面宽度不低于3.5米，路面结构类型为20厘米厚水泥混凝土路面（弯拉强度4.0MPa）+10厘米厚砂砾调型层的水泥混凝土路面。每千米60万元补助。</t>
  </si>
  <si>
    <t>道路硬化，解决55户197人行路难问题，其中覆盖“三类监测对象”2户8人。群众满意度达95%。</t>
  </si>
  <si>
    <t>驾车乡光头村通梁山口子至大窝坡进村道路硬化项目</t>
  </si>
  <si>
    <t>道路硬化，解决62户258人行路难问题，其中覆盖“三类监测对象”6户33人。群众满意度达95%。</t>
  </si>
  <si>
    <t>段正永</t>
  </si>
  <si>
    <t>驾车乡小塘坡至老国道213线道路硬化项目</t>
  </si>
  <si>
    <t>小塘坡</t>
  </si>
  <si>
    <t>道路硬化，解决78户295人行路难问题，其中覆盖“三类监测对象”6户28人。群众满意度达95%。</t>
  </si>
  <si>
    <t>金钟街道竹园村竹园六组村内主要道路硬化项目</t>
  </si>
  <si>
    <t>建设硬化道路0.5千米，路面宽度不低于3.5米，路面结构类型为20厘米厚水泥混凝土路面（弯拉强度4.0MPa）+10厘米厚砂砾调型层的水泥混凝土路面。每千米60万元补助。</t>
  </si>
  <si>
    <t>道路硬化，解决12户36人行路难问题，其中覆盖“三类监测对象”2户9人。群众满意度达95%。</t>
  </si>
  <si>
    <t>张鑫</t>
  </si>
  <si>
    <t>金钟街道麦地村坐墩二组，蚂蚁六组村内道路硬化项目</t>
  </si>
  <si>
    <t>建设硬化道路0.6千米，路面宽度不低于3.5米，路面结构类型为20厘米厚水泥混凝土路面（弯拉强度4.0MPa）+10厘米厚砂砾调型层的水泥混凝土路面。每千米60万元补助。</t>
  </si>
  <si>
    <t>道路硬化，解决36户133人行路难问题，其中覆盖“三类监测对象”3户14人。群众满意度达95%。</t>
  </si>
  <si>
    <t>老厂乡三岔村通火干丫口至大火地道路硬化项目</t>
  </si>
  <si>
    <t>道路硬化，解决8户32人行路难问题，其中覆盖“三类监测对象”1户5人。群众满意度达95%。</t>
  </si>
  <si>
    <t>黄宏斌</t>
  </si>
  <si>
    <t>老厂乡三岔村通小樟地至冯家地道路硬化项目</t>
  </si>
  <si>
    <t>建设硬化道路2.1千米，路面宽度不低于3.5米，路面结构类型为20厘米厚水泥混凝土路面（弯拉强度4.0MPa）+10厘米厚砂砾调型层的水泥混凝土路面。每千米60万元补助。</t>
  </si>
  <si>
    <t>道路硬化，解决8户38人行路难问题，其中覆盖“三类监测对象”2户7人。群众满意度达95%。</t>
  </si>
  <si>
    <t>乐业镇二顺村通二顺道路硬化项目</t>
  </si>
  <si>
    <t>二顺</t>
  </si>
  <si>
    <t>道路硬化，解决133户482人行路难问题，其中覆盖“三类监测对象”12户58人。群众满意度达95%。</t>
  </si>
  <si>
    <t>王荣华</t>
  </si>
  <si>
    <t>新街回族乡发落村通小块路至村委会道路硬化项目</t>
  </si>
  <si>
    <t>建设硬化道路1千米，路面宽度不低于3.5米，路面结构类型为20厘米厚水泥混凝土路面（弯拉强度4.0MPa）+10厘米厚砂砾调型层的水泥混凝土路面。每千米60万元补助。</t>
  </si>
  <si>
    <t>道路硬化，解决18户97人行路难问题，其中覆盖“三类监测对象”2户6人。群众满意度达95%。</t>
  </si>
  <si>
    <t>罗全胜</t>
  </si>
  <si>
    <t>新街回族乡发落村通主路至张士坤家道路硬化项目</t>
  </si>
  <si>
    <t>建设硬化道路1.4千米，路面宽度不低于3.5米，路面结构类型为20厘米厚水泥混凝土路面（弯拉强度4.0MPa）+10厘米厚砂砾调型层的水泥混凝土路面。每千米60万元补助。</t>
  </si>
  <si>
    <t>道路硬化，解决18户97人行路难问题，其中覆盖“三类监测对象”3户15人。群众满意度达95%。</t>
  </si>
  <si>
    <t>新街回族乡发落村通田边小桥至小石嘴嘴道路硬化项目</t>
  </si>
  <si>
    <t>道路硬化，解决18户97人行路难问题，其中覆盖“三类监测对象”2户9人。群众满意度达95%。</t>
  </si>
  <si>
    <t>矿山镇老坪子村通梁子上至林家村道路硬化项目</t>
  </si>
  <si>
    <t>老坪子村</t>
  </si>
  <si>
    <t>建设硬化道路1.57千米，路面宽度不低于3.5米，路面结构类型为20厘米厚水泥混凝土路面（弯拉强度4.0MPa）+10厘米厚砂砾调型层的水泥混凝土路面。每千米60万元补助。</t>
  </si>
  <si>
    <t>道路硬化，解决67户198人行路难问题，其中覆盖“三类监测对象”4户23人。群众满意度达95%。</t>
  </si>
  <si>
    <t>李雪</t>
  </si>
  <si>
    <t>矿山镇洒衣村通双水沟至蒋家丫口道路硬化项目</t>
  </si>
  <si>
    <t>道路硬化，解决44户154人行路难问题，其中覆盖“三类监测对象”3户16人。群众满意度达95%。</t>
  </si>
  <si>
    <t>矿山镇洒衣村通老翅岩至三家村道路硬化项目</t>
  </si>
  <si>
    <t>建设硬化道路1.07千米，路面宽度不低于3.5米，路面结构类型为20厘米厚水泥混凝土路面（弯拉强度4.0MPa）+10厘米厚砂砾调型层的水泥混凝土路面。每千米60万元补助。</t>
  </si>
  <si>
    <t>道路硬化，解决63户184人行路难问题，其中覆盖“三类监测对象”8户35人。群众满意度达95%。</t>
  </si>
  <si>
    <t>矿山镇布卡村通木格多小组至二支多小组道路硬化项目</t>
  </si>
  <si>
    <t>建设硬化道路3.5千米，路面宽度不低于3.5米，路面结构类型为20厘米厚水泥混凝土路面（弯拉强度4.0MPa）+10厘米厚砂砾调型层的水泥混凝土路面。每千米60万元补助。</t>
  </si>
  <si>
    <t>道路硬化，解决375户1259人行路难问题，其中覆盖“三类监测对象”16户97人。群众满意度达95%。</t>
  </si>
  <si>
    <t>矿山镇布卡村通崔家沟小组至者海多发村余家沟小组道路硬化项目</t>
  </si>
  <si>
    <t>道路硬化，解决59户183人行路难问题，其中覆盖“三类监测对象”3户15人。群众满意度达95%。</t>
  </si>
  <si>
    <t>矿山镇布卡村通金家沟小组至二支多小组道路硬化项目</t>
  </si>
  <si>
    <t>建设硬化道路1.6千米，路面宽度不低于3.5米，路面结构类型为20厘米厚水泥混凝土路面（弯拉强度4.0MPa）+10厘米厚砂砾调型层的水泥混凝土路面。每千米60万元补助。</t>
  </si>
  <si>
    <t>道路硬化，解决194户651人行路难问题，其中覆盖“三类监测对象”5户18人。群众满意度达95%。</t>
  </si>
  <si>
    <t>矿山镇布卡村通色基落小组至海尾巴小组道路硬化项目</t>
  </si>
  <si>
    <t>道路硬化，解决475户1701人行路难问题，其中覆盖“三类监测对象”7户22人。群众满意度达95%。</t>
  </si>
  <si>
    <t>矿山镇布卡村通老秤杆至者海多发村阿西多道路硬化项目</t>
  </si>
  <si>
    <t>建设硬化道路4.2千米，路面宽度不低于3.5米，路面结构类型为20厘米厚水泥混凝土路面（弯拉强度4.0MPa）+10厘米厚砂砾调型层的水泥混凝土路面。每千米60万元补助。</t>
  </si>
  <si>
    <t>道路硬化，解决475户1701人行路难问题，其中覆盖“三类监测对象”12户56人。群众满意度达95%。</t>
  </si>
  <si>
    <t>矿山镇布卡村通木格多小组至黄家丫口小组道路硬化项目</t>
  </si>
  <si>
    <t>建设硬化道路4.8千米，路面宽度不低于3.5米，路面结构类型为20厘米厚水泥混凝土路面（弯拉强度4.0MPa）+10厘米厚砂砾调型层的水泥混凝土路面。每千米60万元补助。</t>
  </si>
  <si>
    <t>道路硬化，解决475户1701人行路难问题，其中覆盖“三类监测对象”13户62人。群众满意度达95%。</t>
  </si>
  <si>
    <t>上村乡董德村通董德叉路口小组至包谷箐道路硬化项目</t>
  </si>
  <si>
    <t>董德村</t>
  </si>
  <si>
    <t>建设硬化道路1.5千米，路面宽度不低于3.5米，路面结构类型为20厘米厚水泥混凝土路面（弯拉强度4.0MPa）+10厘米厚砂砾调型层的水泥混凝土路面。每千米60万元补助。</t>
  </si>
  <si>
    <t>道路硬化，解决15户80人行路难问题，其中覆盖“三类监测对象”2户7人。群众满意度达95%。</t>
  </si>
  <si>
    <t>上村乡小坡村通松会线至三丘田、梁子上道路硬化项目</t>
  </si>
  <si>
    <t>道路硬化，解决36户162人行路难问题，其中覆盖“三类监测对象”2户10人。群众满意度达95%。</t>
  </si>
  <si>
    <t>马路乡八道拐村通佟家村至顺山道路硬化项目</t>
  </si>
  <si>
    <t>建设硬化道路1.2千米，路面宽度不低于3.5米，路面结构类型为20厘米厚水泥混凝土路面（弯拉强度4.0MPa）+10厘米厚砂砾调型层的水泥混凝土路面。每千米60万元补助。</t>
  </si>
  <si>
    <t>道路硬化，解决49户134人行路难问题，其中覆盖“三类监测对象”3户13人。群众满意度达95%。</t>
  </si>
  <si>
    <t>朱才兵</t>
  </si>
  <si>
    <t>马路乡荒田村通荒田村委会至迤车镇营盘村道路硬化项目</t>
  </si>
  <si>
    <t>建设硬化道路2.3千米，路面宽度不低于3.5米，路面结构类型为20厘米厚水泥混凝土路面（弯拉强度4.0MPa）+10厘米厚砂砾调型层的水泥混凝土路面。每千米60万元补助。</t>
  </si>
  <si>
    <t>道路硬化，解决40户147人行路难问题，其中覆盖“三类监测对象”2户6人。群众满意度达95%。</t>
  </si>
  <si>
    <t>大桥乡水磨村通抽水房至水磨小学后面道路硬化项目</t>
  </si>
  <si>
    <t>道路硬化，解决68户226人行路难问题，其中覆盖“三类监测对象”3户12人，其中覆盖“三类监测对象”4户18人。群众满意度达95%。</t>
  </si>
  <si>
    <t>朱学荣</t>
  </si>
  <si>
    <t>大桥乡水磨村通小沟门至老水井门口道路硬化项目</t>
  </si>
  <si>
    <t>建设硬化道路3.6千米，路面宽度不低于3.5米，路面结构类型为20厘米厚水泥混凝土路面（弯拉强度4.0MPa）+10厘米厚砂砾调型层的水泥混凝土路面。每千米60万元补助。</t>
  </si>
  <si>
    <t>道路硬化，解决59户200人行路难问题，其中覆盖“三类监测对象”3户12人。群众满意度达95%。</t>
  </si>
  <si>
    <t>大桥乡水磨村通唐家河湾至大窝坡道路硬化项目</t>
  </si>
  <si>
    <t>道路硬化3千米，解决72户235人行路难问题，其中覆盖“三类监测对象”2户9人，群众满意度达95%。</t>
  </si>
  <si>
    <t>雨碌乡白彝村通小白线至大凹子小组道路硬化项目</t>
  </si>
  <si>
    <t>道路硬化，解决121户426人行路难问题，其中覆盖“三类监测对象”2户8人。群众满意度达95%。</t>
  </si>
  <si>
    <t>海军</t>
  </si>
  <si>
    <t>雨碌乡白彝村通钱家台子至香杉箐小组道路硬化项目</t>
  </si>
  <si>
    <t>道路硬化，解决56户176人行路难问题，其中覆盖“三类监测对象”5户16人。群众满意度达95%。</t>
  </si>
  <si>
    <t>雨碌乡陡红村通小银线至坪子小组道路硬化项目</t>
  </si>
  <si>
    <t>道路硬化，解决36户121人行路难问题，其中覆盖“三类监测对象”6户21人。群众满意度达95%。</t>
  </si>
  <si>
    <t>雨碌乡马桑坝村通白彝岔路口至马桑坝小坪子村道路硬化项目</t>
  </si>
  <si>
    <t>道路硬化，解决60户237人行路难问题，其中覆盖“三类监测对象”9户29人。群众满意度达95%。</t>
  </si>
  <si>
    <t>以礼街道先锋社区通热水塘至老松山团脑子道路硬化项目</t>
  </si>
  <si>
    <t>建设硬化道路7.5千米，路面宽度不低于3.5米，路面结构类型为20厘米厚水泥混凝土路面（弯拉强度4.0MPa）+10厘米厚砂砾调型层的水泥混凝土路面。每千米60万元补助。</t>
  </si>
  <si>
    <t>道路硬化，解决50户300人行路难问题，其中覆盖“三类监测对象”5户20人。群众满意度达95%。</t>
  </si>
  <si>
    <t>李庭聪</t>
  </si>
  <si>
    <t>以礼街道温泉村通后坪子至路口道路硬化项目</t>
  </si>
  <si>
    <t>道路硬化，解决70户200人行路难问题，其中覆盖“三类监测对象”10户25人。群众满意度达95%。</t>
  </si>
  <si>
    <t>以礼街道温泉村通尾坪子至路口道路硬化项目</t>
  </si>
  <si>
    <t>建设硬化道路1.1千米，路面宽度不低于3.5米，路面结构类型为20厘米厚水泥混凝土路面（弯拉强度4.0MPa）+10厘米厚砂砾调型层的水泥混凝土路面。每千米60万元补助。</t>
  </si>
  <si>
    <t>道路硬化，解决20户110人行路难问题，其中覆盖“三类监测对象”5户20人。群众满意度达95%。</t>
  </si>
  <si>
    <t>纸厂乡浑水塘村通冲子至丫口道路硬化项目</t>
  </si>
  <si>
    <t>建设硬化道路6.4千米，路面宽度不低于3.5米，路面结构类型为20厘米厚水泥混凝土路面（弯拉强度4.0MPa）+10厘米厚砂砾调型层的水泥混凝土路面。每千米60万元补助。</t>
  </si>
  <si>
    <t>道路硬化，解决46户157人行路难问题，其中覆盖“三类监测对象”3户15人。群众满意度达95%。</t>
  </si>
  <si>
    <t>纸厂乡浑水塘村通瓦厂至大丫口道路硬化项目</t>
  </si>
  <si>
    <t>道路硬化，解决38户119人行路难问题，其中覆盖“三类监测对象”2户10人。群众满意度达95%。</t>
  </si>
  <si>
    <t>纸厂乡罗别古村通丫口至长海子道路硬化项目</t>
  </si>
  <si>
    <t>建设硬化道路5.7千米，路面宽度不低于3.5米，路面结构类型为20厘米厚水泥混凝土路面（弯拉强度4.0MPa）+10厘米厚砂砾调型层的水泥混凝土路面。每千米60万元补助。</t>
  </si>
  <si>
    <t>道路硬化，解决103户275人行路难问题，其中覆盖“三类监测对象”6户28人。群众满意度达95%。</t>
  </si>
  <si>
    <t>火红乡泥黑村通大沟小组臭猪洞至老岩脚道路硬化项目</t>
  </si>
  <si>
    <t>道路硬化，解决63户266人行路难问题，其中覆盖“三类监测对象”3户15人。群众满意度达95%。</t>
  </si>
  <si>
    <t>火红乡柴山村通小坪小组大沙地至陆家广场道路硬化项目</t>
  </si>
  <si>
    <t>道路硬化，解决43户138人行路难问题，其中覆盖“三类监测对象”2户9人。群众满意度达95%。</t>
  </si>
  <si>
    <t>火红乡格枝村通花石头丫口至李家梁、余家梁道路硬化项目</t>
  </si>
  <si>
    <t>道路硬化，解决84户310人行路难问题，其中覆盖“三类监测对象”5户23人。群众满意度达95%。</t>
  </si>
  <si>
    <t>大海乡水槽子村通水槽子至顾家村道路硬化项目</t>
  </si>
  <si>
    <t>水槽子</t>
  </si>
  <si>
    <t>建设硬化道路4.5千米，路面宽度不低于3.5米，路面结构类型为20厘米厚水泥混凝土路面（弯拉强度4.0MPa）+10厘米厚砂砾调型层的水泥混凝土路面。每千米60万元补助。</t>
  </si>
  <si>
    <t>道路硬化，解决152户430人行路难问题，其中覆盖“三类监测对象”16户35人。群众满意度达95%。</t>
  </si>
  <si>
    <t>邓中元</t>
  </si>
  <si>
    <t>大海乡小海村通小海丫口至大小海道路硬化项目</t>
  </si>
  <si>
    <t>小海村</t>
  </si>
  <si>
    <t>道路硬化，解决41户123人行路难问题，其中覆盖“三类监测对象”2户7人。群众满意度达95%。</t>
  </si>
  <si>
    <t>乐业镇鲁珠村通鲁珠至长岭大地小组道路硬化项目</t>
  </si>
  <si>
    <t>鲁珠、长岭</t>
  </si>
  <si>
    <t>建设硬化道路6.5千米，路面宽度不低于5.5米，路面结构类型为20厘米厚水泥混凝土路面（弯拉强度4.0MPa）+10厘米厚砂砾调型层的水泥混凝土路面。每千米80万元补助。</t>
  </si>
  <si>
    <t>道路硬化，解决1300户5300人行路难问题，其中覆盖“三类监测对象”60户210人。群众满意度达95%。</t>
  </si>
  <si>
    <t>钟屏街道锅盖地桥梁改建项目</t>
  </si>
  <si>
    <t>以则
社区</t>
  </si>
  <si>
    <t>改建锅盖地桥梁一座50米。</t>
  </si>
  <si>
    <t>修建桥梁，有效解决134户527人出行难问题，其中覆盖“三类监测对象”8户36人。群众满意度达95%。</t>
  </si>
  <si>
    <t>钟屏街道以则社区二三组桥梁改建项目</t>
  </si>
  <si>
    <t>改建以则老桥一座50米。</t>
  </si>
  <si>
    <t>修建桥梁，有效解决125户419人出行难问题，其中覆盖“三类监测对象”5户28人。群众满意度达95%。</t>
  </si>
  <si>
    <t>金钟街道石鼓社区7-9组道路硬化项目</t>
  </si>
  <si>
    <t>建设0.8千米，路面宽度不低于3.5米，路面结构类型为20厘米厚水泥混凝土路面（弯拉强度4.0MPa）+10厘米厚砂砾调型层的水泥混凝土路面。每千米60万元补助。</t>
  </si>
  <si>
    <t>道路硬化，解决35户130人行路难问题，其中覆盖“三类监测对象”2户9人。群众满意度达95%。</t>
  </si>
  <si>
    <t>乐业镇清水村通清水道路硬化项目</t>
  </si>
  <si>
    <t>建设1.8千米，路面宽度不低于3.5米，路面结构类型为20厘米厚水泥混凝土路面（弯拉强度4.0MPa）+10厘米厚砂砾调型层的水泥混凝土路面。每千米60万元补助。</t>
  </si>
  <si>
    <t>道路硬化，解决108户377人行路难问题，其中覆盖“三类监测对象”10户53人。群众满意度达95%。</t>
  </si>
  <si>
    <t>田坝乡岔河村通大凹子廖朝玉家岔路口至岔河湾子道路硬化项目</t>
  </si>
  <si>
    <t>岔河
村</t>
  </si>
  <si>
    <t>建设2.716千米，路面宽度不低于3.5米，路面结构类型为20厘米厚水泥混凝土路面（弯拉强度4.0MPa）+10厘米厚砂砾调型层的水泥混凝土路面。每千米60万元补助。</t>
  </si>
  <si>
    <t>道路硬化，解决31户100人行路难问题，其中覆盖“三类监测对象”2户8人。群众满意度达95%。</t>
  </si>
  <si>
    <t>乐业镇横山村桥梁建设项目</t>
  </si>
  <si>
    <t>乐业</t>
  </si>
  <si>
    <t>在横山小组建人行桥（含农用）钢架桥1座，长13米，宽2米，预计需资金45万元。</t>
  </si>
  <si>
    <t>项目建成后，可解决151户504人众出行难、出行不安全的问题，进一步改善群众生产生活条件，提升产业发展条件，户均节省劳动力20个以上。</t>
  </si>
  <si>
    <t>已建立。农户直接受益。</t>
  </si>
  <si>
    <t>县交通运输局</t>
  </si>
  <si>
    <t>产业路、资源路、旅游路建设</t>
  </si>
  <si>
    <t>老厂乡老渔坝集中安置区易地后扶巩固扩展项目二期</t>
  </si>
  <si>
    <t>新建老渔坝安置点至乡政府岔路的路面工程4655平方米、人行道工程2603平方米，交通工程标示标牌安装、路面标线，电力工作井16座、DN150配管5739米、DN50配管2524米、管枕335套。</t>
  </si>
  <si>
    <t>项目建成后联通了安置点和集镇，可以有效提升安置点公共服务水平，同时可以增强搬迁群众幸福感，项目建成后产权属老厂乡人民政府，受益188户583人。</t>
  </si>
  <si>
    <t>有效缩短了安置点农户到集镇的距离，促进集镇扩容，加快了乡村旅游发展。</t>
  </si>
  <si>
    <t>赵恒</t>
  </si>
  <si>
    <t>乐业镇罗布古社区林家村集中安置点人居环境提升项目</t>
  </si>
  <si>
    <t>罗布古社区</t>
  </si>
  <si>
    <t>新建排水沟3000米，沟深1米、宽0.8米，沟底硬化厚0.1米，计划投资100万元。</t>
  </si>
  <si>
    <t>通过新建排水沟3000米，可改善集镇排水困难，提升人居环境，受益1510户（其中脱贫户365户，“三类监测对象”38户）。</t>
  </si>
  <si>
    <t>改善集镇排水困难，提升人居环境</t>
  </si>
  <si>
    <t>钟屏街道安置区道路硬化等基础设施建设项目</t>
  </si>
  <si>
    <t>泽兴社区</t>
  </si>
  <si>
    <t>在钟屏街道大型安置区内硬化道路3938米18390平方米、改造排水沟渠4846米、护栏1220米。</t>
  </si>
  <si>
    <t>夯实大型安置区基础设施，提升管理服务水平，保障安置区群众生命财产安全。</t>
  </si>
  <si>
    <t>者海镇陶家村对门山集中安置区基础设施建设项目</t>
  </si>
  <si>
    <t>陶家村</t>
  </si>
  <si>
    <t>1、陶家村对门山集中安置区周边新建“一站式”综合服务中心200平方米；
2.新建C25混凝土道路9条，1.酸扎树-谢恒敏家门口，长870米，均宽3.5米；2.朱培朝家-陶兴华家，长760米，均宽3.5米；3.大坪子小庙-杜玉文家，长650米，均宽3.5米；4.陶朝荣家-陶朝静家，长300米，均宽3.5米；5.石盆水-董家丫口常1100米，均宽3.5米；6.大水井-陶文才家长250米，均宽3.5米；7.井风口-陶会昌家，长800米，均宽4米；8.小街-长坪子长1000米，均宽4米；9.七条路丫口-棺材凹长1100米，均宽4米，合计：25355平方米。</t>
  </si>
  <si>
    <t>通过硬化道路6830米，改善陶家村安置区群众出行条件，促进群众发展产业，通过建设一站式综合服务中心，服务陶家村整村及安置区搬迁人口的管理和保障工作。</t>
  </si>
  <si>
    <t>强化服务意识，提升服务水平。</t>
  </si>
  <si>
    <t>2740人(集中安置区57户174人，其中建档立卡户36户96人，脱贫不稳定户3户13人）</t>
  </si>
  <si>
    <t>何学春</t>
  </si>
  <si>
    <t>0874-6085617</t>
  </si>
  <si>
    <t>大桥乡团山村2024易地搬迁后续扶持饮水管道修复项目</t>
  </si>
  <si>
    <t>更换村内饮水管道50千米，主管道20千米，入户管道30千米。</t>
  </si>
  <si>
    <t>改善全村365户1240人饮水。</t>
  </si>
  <si>
    <t>其他</t>
  </si>
  <si>
    <t>会泽县大型易地搬迁安置区充电站建设项目</t>
  </si>
  <si>
    <t>在钟屏街道大型安置区内建设汽车充电站3座，规划建设94个庄电桩，其中70个快充，24个慢充，7个480Kw桩、7个180Kw桩、12个7Kw桩。</t>
  </si>
  <si>
    <t>带动易地扶贫搬迁5个社区集体经济增收100万元以上，帮助救助低收入群体困难户300户900余人。同时有效解决公共基础设施维修和物业管理费用资金缺口的问题。</t>
  </si>
  <si>
    <t>服务好安置区搬迁群众，壮大社区集体经济，解决无公共维修基金问题</t>
  </si>
  <si>
    <t>钟屏街道鱼洞社区七组2024年农村生活污水治理项目</t>
  </si>
  <si>
    <t>因地制宜，采用改厕、修建小三格、大三格化粪池、资源化利用等方式实施农村生活污水治理；新建排污主管DN400（HDPE钢带增强纹波纹管）1000米，排污支管DN200（HDPE钢带增强纹波纹管）2000米，20套5立方米/日的三格化粪池，进行路面开挖及恢复，修建雨水沟三面光带盖板混凝土沟渠，其它等配套设施等附属工程。</t>
  </si>
  <si>
    <t>解决鱼洞社区第七村民小组271户806人(其中脱贫户9户32人，“三类监测对象”2户9人）污水排放治理难题，有效推进农村生活污水收集处理，补齐农村环境基础设施建设短板，提升人居环境。</t>
  </si>
  <si>
    <t>补齐农村环境基础设施建设短板，提升人居环境。</t>
  </si>
  <si>
    <t>会泽县娜姑镇白雾大团坡安置点基础设施建设项目</t>
  </si>
  <si>
    <t>新建300立方米蓄水池一座，DN200镀锌管铺设30米，DN150镀锌管铺设510米，DN150闸阀3个，DN150伸缩节3个，C25混凝土镇墩6立方米，C25混凝土支墩5立方米，雨污水管网PVC110管1400米，挡土墙支砌215立方米，C20混凝土沟渠浇筑350米，（0.4*0.5），路面破除830平方米，C30混凝土200厚路面恢复830平方米，土方开挖715立方米，土方回填415立方米，废渣外运466立方米。</t>
  </si>
  <si>
    <t>解决易地搬迁人口227户843人雨污排放，提升安置点人居环境，农业612亩灌溉用水。</t>
  </si>
  <si>
    <t>解决366户1281人（贫困对象115户399人）经济作物灌溉用水，每亩预计增收200元。</t>
  </si>
  <si>
    <t>1424人</t>
  </si>
  <si>
    <t>解决农业灌溉用水</t>
  </si>
  <si>
    <t>会泽县2024年宜居宜业合美家园建设项目</t>
  </si>
  <si>
    <t>4个乡镇（街道）</t>
  </si>
  <si>
    <t>在雨碌乡小米村、金钟街道乌龙社区、钟屏街道以则社区、老厂乡老厂村建设宜居宜业合美家园项目4个。</t>
  </si>
  <si>
    <t>完善村庄基础设施服务功能，改善村庄环境卫生，提升城乡人居环境，促进群众产业增收户均500元，项目履盖白雾村4个村民小组村明1078户3069人，其中：贫困对象556户2193；三“类监测对象”52户195人。</t>
  </si>
  <si>
    <t>雨碌乡、金钟街道、种屏街道、老厂乡</t>
  </si>
  <si>
    <t>相关乡（镇、街道）负责人</t>
  </si>
  <si>
    <t>四、易地搬迁后扶项目小计</t>
  </si>
  <si>
    <t>易地搬迁后扶</t>
  </si>
  <si>
    <t>易地扶贫搬迁贷款债券贴息补助</t>
  </si>
  <si>
    <t>会泽县2024年易地扶贫扶贫搬迁贷款贴息</t>
  </si>
  <si>
    <t>会泽县2024年易地扶贫搬迁贷款贴息资金13737万元</t>
  </si>
  <si>
    <t>解决易地扶贫搬迁贷款贴息资金13737万元。</t>
  </si>
  <si>
    <t>李开升</t>
  </si>
  <si>
    <t>13769825697</t>
  </si>
  <si>
    <t>发改贴息</t>
  </si>
  <si>
    <t>“一站式”社区综合服务设施建设</t>
  </si>
  <si>
    <t>鲁纳乡新营安置区2024年“一站式”社区综合服务中心建设项目</t>
  </si>
  <si>
    <t>新建安置区一站式服务中心200平方米及其他相关配套设施。</t>
  </si>
  <si>
    <t>激发群众内生动力，促进增收。增加搬迁户就业和收入。</t>
  </si>
  <si>
    <t>鲁纳乡陡咀安置区2024年“一站式”社区综合服务中心建设项目</t>
  </si>
  <si>
    <t>大井镇易地后扶一站式服务中心建设项目</t>
  </si>
  <si>
    <t>在三个安置区各新建一个200平方米的一站式服务中心，及其相关配套基础设施。</t>
  </si>
  <si>
    <t>通过建设一站式综合服务中心一套，服务井田社区及大井镇内安置区搬迁人口的管理和保障工作，带动辖区内407户978人脱贫户稳岗就业。</t>
  </si>
  <si>
    <t>安置区管理和后续保障工作</t>
  </si>
  <si>
    <t>雨碌乡易地搬迁后续扶持产业发展项目</t>
  </si>
  <si>
    <t>雨碌村、小石山村、阳山村</t>
  </si>
  <si>
    <t>1.在阳山台地头集中安置点挡墙维修加固600立方米；2.集镇安置点集贸市场产业道路硬化长2.1千米、宽4米、厚20厘米；3.新建“一站式”社区综合服务设施建设，建筑面积200平方米，及配套附属设施建设；4.五个集中安置点人居环境提升改造，新建垃圾房5座，及相关配套设施。</t>
  </si>
  <si>
    <t>该项目的建成，一是改善易地扶贫搬迁安置区的基础设施，二是增加就业机会，三是增加搬迁群众经济收入，四是提高搬迁群众生活的幸福感、获得感。</t>
  </si>
  <si>
    <t>矿山镇二台坡村包谷山安置点“一站式”社区综合服务设施建设</t>
  </si>
  <si>
    <t>新建二台坡村包谷山安置点“一站式”社区综合服务设施，房屋200平方米，场地配套设施，硬化等。</t>
  </si>
  <si>
    <t>通过建设二台坡村包谷山安置区红白理事会，提升了安置区群众的生活质量，改善了安置区人居环境。项目建成后产权归矿山镇人民政府，移交给二台坡村委会管理。预计收益人数139人，其中脱贫户119人。</t>
  </si>
  <si>
    <t>王培东</t>
  </si>
  <si>
    <t>田坝乡曾家湾村“一站式“社区综合服务实施建设</t>
  </si>
  <si>
    <t>新建一站式服务中心200平方米，及其他附属配套设施。</t>
  </si>
  <si>
    <t>激发群众内生动力，促进增收，提高生活水平，进一步增加搬迁户就业和收入。</t>
  </si>
  <si>
    <t>五、巩固三保障成果项目小计</t>
  </si>
  <si>
    <t>通过开展会泽县2024年雨露计划资助项目，对会泽县就读高等职业教育2962人，就读中等职业教育1680人，就读职业高中1277人，进行雨露计划资助，促进了5919户脱贫不稳定户、边缘易致贫户、其他农村低收入群体增收，有效的巩固了脱贫攻坚成果。</t>
  </si>
  <si>
    <t>巩固三保障成果项目</t>
  </si>
  <si>
    <t>教育</t>
  </si>
  <si>
    <t>享受“雨露计划”职业教育补助</t>
  </si>
  <si>
    <t>宝云街道雨露计划资助项目</t>
  </si>
  <si>
    <t>对宝云街道就读高等职业教育112人，就读中等职业教育40人，就读职业高中51人，进行雨露计划资助，计划投入资金87.3万元。</t>
  </si>
  <si>
    <t>通过开展会泽县2024年宝云街道雨露计划资助项目，对宝云街道就读高等职业教育112人，就读中等职业教育40人，就读职业高中51人，进行雨露计划资助，促进了203户脱贫不稳定户、边缘易致贫户、其他农村低收入群体增收，有效的巩固了脱贫攻坚成果。</t>
  </si>
  <si>
    <t>会泽县教育体育局</t>
  </si>
  <si>
    <t>谢本荣</t>
  </si>
  <si>
    <t>教体</t>
  </si>
  <si>
    <t>大海乡雨露计划资助项目</t>
  </si>
  <si>
    <t>对大海乡就读高等职业教育95人，就读中等职业教育29人，就读职业高中50人，进行雨露计划资助，计划投入资金74.1万元。</t>
  </si>
  <si>
    <t>通过开展会泽县2024年大海乡雨露计划资助项目，对大海乡就读高等职业教育95人，就读中等职业教育29人，就读职业高中50人，进行雨露计划资助，促进了174户脱贫不稳定户、边缘易致贫户、其他农村低收入群体增收，有效的巩固了脱贫攻坚成果。</t>
  </si>
  <si>
    <t>大井镇雨露计划资助项目</t>
  </si>
  <si>
    <t>对大井镇就读高等职业教育114人，就读中等职业教育62人，就读职业高中40人，进行雨露计划资助，计划投入资金93.8万元。</t>
  </si>
  <si>
    <t>通过开展会泽县2024年大井镇雨露计划资助项目，对大井镇就读高等职业教育114人，就读中等职业教育62人，就读职业高中40人，进行雨露计划资助，促进了216户脱贫不稳定户、边缘易致贫户、其他农村低收入群体增收，有效的巩固了脱贫攻坚成果。</t>
  </si>
  <si>
    <t>大桥乡雨露计划资助项目</t>
  </si>
  <si>
    <t>对大桥乡就读高等职业教育110人，就读中等职业教育67人，就读职业高中62人，进行雨露计划资助，计划投入资金100.4万元。</t>
  </si>
  <si>
    <t>通过开展会泽县2024年大桥乡雨露计划资助项目，对大桥乡就读高等职业教育110人，就读中等职业教育67人，就读职业高中62人，进行雨露计划资助，促进了239户脱贫不稳定户、边缘易致贫户、其他农村低收入群体增收，有效的巩固了脱贫攻坚成果。</t>
  </si>
  <si>
    <t>待补镇雨露计划资助项目</t>
  </si>
  <si>
    <t>对待补镇就读高等职业教育77人，就读中等职业教育37人，就读职业高中29人，进行雨露计划资助，计划投入资金62万元。</t>
  </si>
  <si>
    <t>通过开展会泽县2024年待补镇雨露计划资助项目，对待补镇就读高等职业教育77人，就读中等职业教育37人，就读职业高中29人，进行雨露计划资助，促进了143户脱贫不稳定户、边缘易致贫户、其他农村低收入群体增收，有效的巩固了脱贫攻坚成果。</t>
  </si>
  <si>
    <t>古城街道雨露计划资助项目</t>
  </si>
  <si>
    <t>对古城街道就读高等职业教育37人，就读中等职业教育20人，就读职业高中22人，进行雨露计划资助，计划投入资金33.1万元。</t>
  </si>
  <si>
    <t>通过开展会泽县2024年古城街道雨露计划资助项目，对古城街道就读高等职业教育37人，就读中等职业教育20人，就读职业高中22人，进行雨露计划资助，促进了79户脱贫不稳定户、边缘易致贫户、其他农村低收入群体增收，有效的巩固了脱贫攻坚成果。</t>
  </si>
  <si>
    <t>火红乡雨露计划资助项目</t>
  </si>
  <si>
    <t>对火红乡就读高等职业教育152人，就读中等职业教育110人，就读职业高中107人，进行雨露计划资助，计划投入资金152.1万元。</t>
  </si>
  <si>
    <t>通过开展会泽县2024年火红乡雨露计划资助项目，对火红乡就读高等职业教育152人，就读中等职业教育110人，就读职业高中107人，进行雨露计划资助，促进了369户脱贫不稳定户、边缘易致贫户、其他农村低收入群体增收，有效的巩固了脱贫攻坚成果。</t>
  </si>
  <si>
    <t>驾车乡雨露计划资助项目</t>
  </si>
  <si>
    <t>对驾车乡就读高等职业教育72人，就读中等职业教育41人，就读职业高中21人，进行雨露计划资助，计划投入资金58.7万元。</t>
  </si>
  <si>
    <t>通过开展会泽县2024年驾车乡雨露计划资助项目，对驾车乡就读高等职业教育72人，就读中等职业教育41人，就读职业高中21人，进行雨露计划资助，促进了134户脱贫不稳定户、边缘易致贫户、其他农村低收入群体增收，有效的巩固了脱贫攻坚成果。</t>
  </si>
  <si>
    <t>金钟街道雨露计划资助项目</t>
  </si>
  <si>
    <t>对金钟街道就读高等职业教育75人，就读中等职业教育36人，就读职业高中32人，进行雨露计划资助，计划投入资金61.5万元。</t>
  </si>
  <si>
    <t>通过开展会泽县2024年金钟街道雨露计划资助项目，对金钟街道就读高等职业教育75人，就读中等职业教育36人，就读职业高中32人，进行雨露计划资助，促进了143户脱贫不稳定户、边缘易致贫户、其他农村低收入群体增收，有效的巩固了脱贫攻坚成果。</t>
  </si>
  <si>
    <t>矿山镇雨露计划资助项目</t>
  </si>
  <si>
    <t>对矿山镇就读高等职业教育110人，就读中等职业教育56人，就读职业高中55人，进行雨露计划资助，计划投入资金93.9万元。</t>
  </si>
  <si>
    <t>通过开展会泽县2024年矿山镇雨露计划资助项目，对矿山镇就读高等职业教育110人，就读中等职业教育56人，就读职业高中55人，进行雨露计划资助，促进了221户脱贫不稳定户、边缘易致贫户、其他农村低收入群体增收，有效的巩固了脱贫攻坚成果。</t>
  </si>
  <si>
    <t>老厂乡雨露计划资助项目</t>
  </si>
  <si>
    <t>对老厂乡就读高等职业教育75人，就读中等职业教育46人，就读职业高中54人，进行雨露计划资助，计划投入资金72.1万元。</t>
  </si>
  <si>
    <t>通过开展会泽县2024年老厂乡雨露计划资助项目，对老厂乡就读高等职业教育75人，就读中等职业教育46人，就读职业高中54人，进行雨露计划资助，促进了175户脱贫不稳定户、边缘易致贫户、其他农村低收入群体增收，有效的巩固了脱贫攻坚成果。</t>
  </si>
  <si>
    <t>乐业镇雨露计划资助项目</t>
  </si>
  <si>
    <t>对乐业镇就读高等职业教育196人，就读中等职业教育140人，就读职业高中89人，进行雨露计划资助，计划投入资金180.7万元。</t>
  </si>
  <si>
    <t>通过开展会泽县2024年乐业镇雨露计划资助项目，对乐业镇就读高等职业教育196人，就读中等职业教育140人，就读职业高中89人，进行雨露计划资助，促进了425户脱贫不稳定户、边缘易致贫户、其他农村低收入群体增收，有效的巩固了脱贫攻坚成果。</t>
  </si>
  <si>
    <t>鲁纳乡雨露计划资助项目</t>
  </si>
  <si>
    <t>对鲁纳乡就读高等职业教育129人，就读中等职业教育73人，就读职业高中43人，进行雨露计划资助，计划投入资金106.6万元。</t>
  </si>
  <si>
    <t>通过开展会泽县2024年鲁纳乡雨露计划资助项目，对鲁纳乡就读高等职业教育129人，就读中等职业教育73人，就读职业高中43人，进行雨露计划资助，促进了245户脱贫不稳定户、边缘易致贫户、其他农村低收入群体增收，有效的巩固了脱贫攻坚成果。</t>
  </si>
  <si>
    <t>马路乡雨露计划资助项目</t>
  </si>
  <si>
    <t>对马路乡就读高等职业教育111人，就读中等职业教育82人，就读职业高中89人，进行雨露计划资助，计划投入资金115万元。</t>
  </si>
  <si>
    <t>通过开展会泽县2024年马路乡雨露计划资助项目，对马路乡就读高等职业教育111人，就读中等职业教育82人，就读职业高中89人，进行雨露计划资助，促进了282户脱贫不稳定户、边缘易致贫户、其他农村低收入群体增收，有效的巩固了脱贫攻坚成果。</t>
  </si>
  <si>
    <t>娜姑镇雨露计划资助项目</t>
  </si>
  <si>
    <t>对娜姑镇就读高等职业教育183人，就读中等职业教育108人，就读职业高中90人，进行雨露计划资助，计划投入资金161.7万元。</t>
  </si>
  <si>
    <t>通过开展会泽县2024年娜姑镇雨露计划资助项目，对娜姑镇就读高等职业教育183人，就读中等职业教育108人，就读职业高中90人，进行雨露计划资助，促进了381户脱贫不稳定户、边缘易致贫户、其他农村低收入群体增收，有效的巩固了脱贫攻坚成果。</t>
  </si>
  <si>
    <t>上村乡雨露计划资助项目</t>
  </si>
  <si>
    <t>对上村乡就读高等职业教育140人，就读中等职业教育89人，就读职业高中56人，进行雨露计划资助，计划投入资金122.4万元。</t>
  </si>
  <si>
    <t>通过开展会泽县2024年上村乡雨露计划资助项目，对上村乡就读高等职业教育140人，就读中等职业教育89人，就读职业高中56人，进行雨露计划资助，促进了285户脱贫不稳定户、边缘易致贫户、其他农村低收入群体增收，有效的巩固了脱贫攻坚成果。</t>
  </si>
  <si>
    <t>田坝乡雨露计划资助项目</t>
  </si>
  <si>
    <t>对田坝乡就读高等职业教育93人，就读中等职业教育50人，就读职业高中46人，进行雨露计划资助，计划投入资金80.3万元。</t>
  </si>
  <si>
    <t>通过开展会泽县2024年田坝乡雨露计划资助项目，对田坝乡就读高等职业教育93人，就读中等职业教育50人，就读职业高中46人，进行雨露计划资助，促进了189户脱贫不稳定户、边缘易致贫户、其他农村低收入群体增收，有效的巩固了脱贫攻坚成果。</t>
  </si>
  <si>
    <t>五星乡雨露计划资助项目</t>
  </si>
  <si>
    <t>对五星乡就读高等职业教育72人，就读中等职业教育27人，就读职业高中21人，进行雨露计划资助，计划投入资金53.1万元。</t>
  </si>
  <si>
    <t>通过开展会泽县2024年五星乡雨露计划资助项目，对五星乡就读高等职业教育72人，就读中等职业教育27人，就读职业高中21人，进行雨露计划资助，促进了120户脱贫不稳定户、边缘易致贫户、其他农村低收入群体增收，有效的巩固了脱贫攻坚成果。</t>
  </si>
  <si>
    <t>新街回族乡雨露计划资助项目</t>
  </si>
  <si>
    <t>对新街回族乡就读高等职业教育122人，就读中等职业教育60人，就读职业高中44人，进行雨露计划资助，计划投入资金98.2万元。</t>
  </si>
  <si>
    <t>通过开展会泽县2024年新街回族乡雨露计划资助项目，对新街回族乡就读高等职业教育122人，就读中等职业教育60人，就读职业高中44人，进行雨露计划资助，促进了226户脱贫不稳定户、边缘易致贫户、其他农村低收入群体增收，有效的巩固了脱贫攻坚成果。</t>
  </si>
  <si>
    <t>以礼街道雨露计划资助项目</t>
  </si>
  <si>
    <t>对以礼街道就读高等职业教育76人，就读中等职业教育26人，就读职业高中8人，进行雨露计划资助，计划投入资金50.8万元。</t>
  </si>
  <si>
    <t>通过开展会泽县2024年以礼街道雨露计划资助项目，对以礼街道就读高等职业教育76人，就读中等职业教育26人，就读职业高中8人，进行雨露计划资助，促进了110户脱贫不稳定户、边缘易致贫户、其他农村低收入群体增收，有效的巩固了脱贫攻坚成果。</t>
  </si>
  <si>
    <t>迤车镇雨露计划资助项目</t>
  </si>
  <si>
    <t>对迤车镇就读高等职业教育163人，就读中等职业教育98人，就读职业高中72人，进行雨露计划资助，计划投入资金142.3万元。</t>
  </si>
  <si>
    <t>通过开展会泽县2024年迤车镇雨露计划资助项目，对迤车镇就读高等职业教育163人，就读中等职业教育98人，就读职业高中72人，进行雨露计划资助，促进了333户脱贫不稳定户、边缘易致贫户、其他农村低收入群体增收，有效的巩固了脱贫攻坚成果。</t>
  </si>
  <si>
    <t>雨碌乡雨露计划资助项目</t>
  </si>
  <si>
    <t>对雨碌乡就读高等职业教育169人，就读中等职业教育104人，就读职业高中70人，进行雨露计划资助，计划投入资金147.1万元。</t>
  </si>
  <si>
    <t>通过开展会泽县2024年雨碌乡雨露计划资助项目，对雨碌乡就读高等职业教育169人，就读中等职业教育104人，就读职业高中70人，进行雨露计划资助，促进了343户脱贫不稳定户、边缘易致贫户、其他农村低收入群体增收，有效的巩固了脱贫攻坚成果。</t>
  </si>
  <si>
    <t>者海镇雨露计划资助项目</t>
  </si>
  <si>
    <t>对者海镇就读高等职业教育275人，就读中等职业教育180人，就读职业高中77人，进行雨露计划资助，计划投入资金232.6万元。</t>
  </si>
  <si>
    <t>通过开展会泽县2024年者海镇雨露计划资助项目，对者海镇就读高等职业教育275人，就读中等职业教育180人，就读职业高中77人，进行雨露计划资助，促进了532户脱贫不稳定户、边缘易致贫户、其他农村低收入群体增收，有效的巩固了脱贫攻坚成果。</t>
  </si>
  <si>
    <t>纸厂乡雨露计划资助项目</t>
  </si>
  <si>
    <t>对纸厂乡就读高等职业教育96人，就读中等职业教育56人，就读职业高中43人，进行雨露计划资助，计划投入资金83.3万元。</t>
  </si>
  <si>
    <t>通过开展会泽县2024年纸厂乡雨露计划资助项目，对纸厂乡就读高等职业教育96人，就读中等职业教育56人，就读职业高中43人，进行雨露计划资助，促进了195户脱贫不稳定户、边缘易致贫户、其他农村低收入群体增收，有效的巩固了脱贫攻坚成果。</t>
  </si>
  <si>
    <t>钟屏街道雨露计划资助项目</t>
  </si>
  <si>
    <t>对钟屏街道就读高等职业教育108人，就读中等职业教育43人，就读职业高中6人，进行雨露计划资助，计划投入资金73万元。</t>
  </si>
  <si>
    <t>通过开展会泽县2024年钟屏街道雨露计划资助项目，对钟屏街道就读高等职业教育108人，就读中等职业教育43人，就读职业高中6人，进行雨露计划资助，促进了157户脱贫不稳定户、边缘易致贫户、其他农村低收入群体增收，有效的巩固了脱贫攻坚成果。</t>
  </si>
  <si>
    <t>六、乡村治理和精神文明建设项目小计</t>
  </si>
  <si>
    <t>七、项目管理费小计</t>
  </si>
  <si>
    <t>项目管理费</t>
  </si>
  <si>
    <t>会泽县2024年项目管理费</t>
  </si>
  <si>
    <t>根据相关文件精神，提取2024年统筹整合财政涉农资金项目管理费834万元，专门用于项目前期准备和实施相关的规划编制、项目评估、检查验收、绩效评价、资金监管等经费开支。</t>
  </si>
  <si>
    <t>解决2024年统筹整合财政涉农资金项目管理费834万元，确保项目顺利推进。</t>
  </si>
  <si>
    <t>会泽县财政局</t>
  </si>
  <si>
    <t>柳斌</t>
  </si>
  <si>
    <t>15987475606</t>
  </si>
  <si>
    <t>财政</t>
  </si>
  <si>
    <t>根据相关文件精神，提取2024年统筹整合财政涉农资金项目管理费592.74万元，专门用于项目前期准备和实施相关的规划编制、项目评估、检查验收、绩效评价、资金监管等经费开支。</t>
  </si>
  <si>
    <t>解决2024年统筹整合财政涉农资金项目管理费592.74万元，确保项目顺利推进。</t>
  </si>
  <si>
    <t>八、其他项目小计</t>
  </si>
  <si>
    <t>填报单位（公章）：会泽县乡村振兴局</t>
  </si>
  <si>
    <t>联系电话：5133499</t>
  </si>
  <si>
    <t>填报日期：2023年10月</t>
  </si>
  <si>
    <t>单位：万元、人、年</t>
  </si>
  <si>
    <t>纳入第一批涉农资金项目</t>
  </si>
  <si>
    <t>中央
资金（水务打包减17000交通打包减9816.16）</t>
  </si>
  <si>
    <t>一、新建钢结构加工厂房8180平方米，其中钢结构玻璃顶牛干巴加工厂房1630平方米，单价5300元/平方米，总价863.9万元；工业牛油加工厂房1630平方米，单价4500元/平方米，总价733.5万元；食用牛油加工厂房1630平方米，单价3745元/平方米，总价610.5万元；火锅底料加工厂房1630平方米，单价3800元/平方米，总价619.4万元；牛皮初加工厂房1630平方米，单价3000元/平方米，总价537.9万元；二、配套建设水、电、路等设施，其中：水单价70元/平方米、电240元/平方米，总建筑面积8180平方米，总价196.3万元；沥青道路单价330元/平方米，总面积4496平方米，总价148.4万元。</t>
  </si>
  <si>
    <t>一、新建钢混结构饲草饲料交易中心一栋，建筑面积1466平方米，单价5200元/平方米，总价762.3万元；二、改扩建钢混结构饲草加工生产区1600平方米，单价2000元/平方米，总价320万元，其中设置秸秆揉丝加工区、草颗粒加工区、草粉加工区、干草加工（烘干区）、设备维修区；三、改扩建钢混结构干草储备仓库3200平方米，单价2500元/平方米，总价800万元；四、改扩建智慧牧草工厂、精饲料储存区1100平方米，单价3500元/平方米，总价385万元；五、新建钢混结构裹包青贮存储区1500平方米，单价2000元/平方米，合计投资300万元；六、采购饲草饲料生产设备，合计投资300万元；七、配套完善水电路设施，其中水单价20元/平方米，电单价80元/平方米，路单价50元/平方米，总建筑面积8860平方米，总价132.7万元。</t>
  </si>
  <si>
    <t>后加项目</t>
  </si>
  <si>
    <t>推动会泽县鲜切玫瑰花产业发展，有效解决花卉产业短缺的问题，项目建设后产权归县人民政府所有，预计项目年平均收益不低于5%，同时带动辖区内100户农户增收。</t>
  </si>
  <si>
    <t>1、提升土地利用率和产出率，增加群众收入500元以上。2、带动村洒衣村、布卡村2个集体经济每个增收5万元以上。3.解决和改善5个已脱贫村3265户9119人饮水问题，其中脱贫户和监测对象户931户2898人。</t>
  </si>
  <si>
    <t>2024年3月</t>
  </si>
  <si>
    <t>2025年4月</t>
  </si>
  <si>
    <t>2024年10月</t>
  </si>
  <si>
    <t>大海草山羊肉加工建设项目</t>
  </si>
  <si>
    <t>绿荫塘</t>
  </si>
  <si>
    <t>在大海乡绿荫塘村按照10000只/年的屠宰加工能力进行设计建设，项目计划占地1765平方米，计划总建筑面积1210平方米。其中：1.新建肉羊屠宰生产线2条、羊肉冷链加工生产线1条和羊肉冷链车物流配送生产线1条，投入资金113.8万元；2.屠宰车间钢架结构240平方米，1500元/平方米，投入资金36万元；3.加工生产车间220平方米，1500元/平方米，投入资金33万元；4.待宰圈、隔离观察圈160平方米，1350元/平方米，投入资金21.6万元；5.急宰间、无害化处理车间、封闭式熏蒸消毒间共150平方米，1500元/平方米，投入资金22.5万元；6.冻库120平方米，1500元/平方米，投入资金18万元；7.检疫车间100平方米（框架结构），2400元/平方米，检疫设备一套，投入资金30万元；8.交易市场300平方米，1800元/平方米，投入资金54万元；9.新建卫生公厕一座30平方米，投入资金18万元；10.新建挡墙80立方米，450元/立方米，投入资金3.6万；11.新建围墙180米，350元/米，投入资金6.3万元；12.场地硬化600平方米，120元/平方米，投入资金7.2万元；13.配套粪污、管网、环保、电力、监控等设施，投入资金36万元。</t>
  </si>
  <si>
    <t>通过提供务工就业岗位20余个，带动辖区内1450户农户（其中脱贫户和监测对象户400户）户均增加收入500元以上。</t>
  </si>
  <si>
    <t>提升农田粮食生产力，促使农户2010户8283人（其中：脱贫不稳定户、边缘易致贫户、其他农村低收入群体182户899人）实现增收，有效巩固脱贫成果，助力乡村振兴。</t>
  </si>
  <si>
    <t>根据云南省支持联农带农经营主体奖补办法(试行)文件精神，对会泽县辖区内联农带农的农业企业、农民专业合作社给予奖补。</t>
  </si>
  <si>
    <t>会泽县肉牛交易及屠宰奖补项目</t>
  </si>
  <si>
    <t>建成达产后，每批次可饲养土杂鸡1.2万羽以上，年出栏土杂鸡2万羽以上，实现年销售收入200余万元、利润20余万元。通过项目实施，可增加集体经济收益每年12万元，有效带到农户大力发展山地鸡养殖，稳步提升农户养殖收入（脱贫户319户1378人，其中三类监测对象50户236人），户均每年增收1000元。有效巩固脱贫成果，助力乡村振兴。</t>
  </si>
  <si>
    <t>通过项目实施，对黑山羊产业发展具有较强的示范带动作用，建设770平方米标准化羊舍，饲养肉羊770余只，带动辖区内肉羊养殖大户户均每年增收5000元以上，受益农户12户47人（其中脱贫户12户47人）有效巩固脱贫成果，助力乡村振兴。</t>
  </si>
  <si>
    <t>马路乡八道拐村</t>
  </si>
  <si>
    <t>“通过建设八道拐村建设玉米杂交种繁育基地1000亩，改善产业配套基础设施条件，解决农用物资及农产品运输难题，改善农户出行条件，提升人民群众的生产、生活水平。项目建成后产权归八道拐村委会，预计项目年收益率为6％，即90万元。带动辖区内农户165户634人（其中脱贫户136户575人，“三类监测对象”23户103人）户均增加1500元以上，村集体收入增加3万元。</t>
  </si>
  <si>
    <t>乐业镇乐业辣椒新品种繁育项目</t>
  </si>
  <si>
    <t>在乐业镇繁育乐业辣椒新品种20亩，推广乐业辣椒新品种示范种植2000亩。建设内容：1.购置苗床用基质1400袋、珍珠岩300袋，单价15元/袋，计划投资2.55万元；2、162孔漂盘50000个，单价3元/个，计划投资15万元；3、播种机3台，单价2500元/台，计划投资0.75万元；4、人工授粉工具1批，计划投资1万元；5、购买辣椒亲本种子1批，计划投资27.18万元；6、农膜300公斤，单价14元/公斤，计划投资0.42万元；7、化肥14吨，单价4500元/吨，计划投资6.3万元；8、农药1批，计划投资0.8万元；9、乐业辣椒新品种育苗40000盘，单价22.5元/盘，计划投资90万元；10、开展育种技术培训600人次，单价100元/人次，计划投资6万元。</t>
  </si>
  <si>
    <t>项目建成后产权归乐业镇人民政府所有，移交给横山村村集体管理使用，预计项目年化收益率为10%，即15万元，可带动辖区内130户农户（其中脱贫户52户，监测户11户)户均增加收入1000元以上，村集体增加收入2万元以上。通过乐业辣椒新品种繁育，加快乐业辣椒优良品种制种及推广使用，提高乐业辣椒产量和品质。开展辣椒育种技术培训，实现乐业优质辣椒品种的规模化、标准化生产，从而提升乐业辣椒产业化水平，促进农民增收。</t>
  </si>
  <si>
    <t>乐业镇丫口村露天蔬菜种植基地建设项目</t>
  </si>
  <si>
    <t>在乐业镇丫口村发展露天蔬菜种植基地450亩，配套建设：1.新建产业道路长4948米，均宽3.5米，（C30混凝土路肩，路肩宽0.3米，高0.3米，路面为砂石路面），每米131元（含路基软土换填，路面盖板，砂石垫层等），计划投资64.82万元。2.新开挖排水沟6800米，沟心宽0.5米，高0.5米，土沟每米12元，计划投资8.16万元；安装1米口径涵管105根210米，每米683元，计划投资14.343万元。3.新建智慧农业灌溉系统抽水机1台，计划投资12万元；过滤器1台，计划投资6万元；肥水一体机1台，计划投资12万元；管网2000米计划投资84.6万元，蓄水池等灌溉设备投资5.0787万元。4.架设电力线路，安装电力变压器及配套设施1套，计划投资18万元。</t>
  </si>
  <si>
    <t>项目建成后产权归乐业镇人民政府所有，项目建成后产权归丫口村村集体所有，预计项目年化收益率为8%，即18万元，可带动辖区内160户农户(其中脱贫户33户、监测户25户)户均增加收入1000元以上，村集体增加收入2万元以上。项目建成对丫口村露天蔬菜产业基地及配套改造，群众生产生活水平明显提高。露天种植450亩特色蔬菜，有效改善覆盖区域蔬菜种植成本高问题，增加群众收入。覆盖受益人口656户1723人，其中：脱贫户216户720，监测对象42户201人。</t>
  </si>
  <si>
    <t>乐业镇务嘎、乐业村露天蔬菜种植基地建设项目</t>
  </si>
  <si>
    <t>在乐业镇务嘎、乐业村发展露天蔬菜种植基地630亩，配套建设：1.新建产业道路长4308.39米，均宽3.5米，共15079平方米（C30混凝土路肩，路肩宽0.3米，高0.3米，路面为砂石路面），每米120元（含路基软土换填，路面盖板，砂石垫层等），计划投资51.7万元。2.新建C25砼三面光排水沟3100米，沟心宽0.5米，高0.5米，沟帮宽0.3米，沟底厚0.1米，每米500元，计划投资155万元；安装0.6-1.2米口径涵管70根140米，每米683元，计划投资9.562万元。3.新建智慧农业灌溉系统抽水机1台，计划投资12万元；过滤器1台，计划投资6万元；肥水一体机1台，计划投资12万元；管网1079.4米，计划投资45.66万元；蓄水池等灌溉设备计划投资5.787万元。4.架设电力线路，安装电力变压器及配套设施1套，计划投资18万元。</t>
  </si>
  <si>
    <t>项目建成后产权归乐业镇人民政府所有，项目建成后产权归务嘎村、乐业村村集体所有，预计项目年化收益率为8%，即25.2万元，可带动辖区内226户农户(其中脱贫户43户、监测户135户)户均增加收入1000元以上，村集体增加收入2万元以上。项目建成对务嘎、乐业村露天蔬菜产业基地及配套改造，群众生产生活水平明显提高。露天种植630亩特色蔬菜，有效改善覆盖区域蔬菜种植成本高问题，增加群众收入。覆盖受益人口1232户3421人，其中：脱贫户326户1023，监测对象67户201人。</t>
  </si>
  <si>
    <t>项目建成后资产归治补、德白村所有，夯实冬早蔬菜产业配套基础设施建设，培肥地力，提高农产品质量，增加菜农收入，项目受益人口286户948人。其中：脱贫人口15户51人，三类监测对象8户30人，户均每年增收1000元。</t>
  </si>
  <si>
    <t>鲁纳村委会</t>
  </si>
  <si>
    <t>围绕蔬菜产业基地1000亩，配套建设：
1.灌溉工程：新建前置滤池1座，新建200立方米蓄水池1个及闸阀室1座，新建100立方米蓄水池2个，安装到地90PE主管10千米，配套管网闸阀，铺设到地32PE分管40千米，计划投资134.5万元；
2.田间机耕道路工程：新修机耕路4条，小梁子-大地脑包560米，宽4米；新修新田-瓦房梁子机耕路900米，均宽4米；新修新田至塌土岩机耕路600米，均宽4米；新修公房-大草皮机耕路600米，均宽4米，计划投资53.2万元；
3.基地配套道路设施4713米，规格为20厘米厚C25混凝土路面，计划投资251.64万元；
4.配套喷（滴）灌水肥一体化设备一套，计划投资20.66万元；
5.朝阳水库南北干管维修工程：包含土方开挖500立方米，安装DN450螺旋焊管550米，配套伸缩节，镇支墩C25砼72立方米，钢模板制安拆除150平方米；计划投资60万。</t>
  </si>
  <si>
    <t>项目建成后形成的资产归鲁纳乡鲁纳村委会所有，村级合作社通过与经营主体合作经营，增加村级集体经济收入，带动群众就近务工50人左右。带动农户189户720人，其中:脱贫人口51户209人，三类监测对象3户9人，户均每年增收1000元。</t>
  </si>
  <si>
    <t>1.金家麦地至大麦地7.8千米。采用C30混凝土浇灌（含土方开挖、路基调形），均宽4米，厚0.20米,31200平方米，预计436.8万；2.挡墙长150米，高3米，底宽1.2米，口宽0.6米，405立方米，预计15.39万。3.安装DN1000混凝土涵管8道，长40米，预计1.6万。</t>
  </si>
  <si>
    <t>按照“小规模、大群体”的发展思路，扶持肉牛养殖户，通过项目实施，对肉牛产业发展具有较强的示范带动作用，提高养殖户肉牛饲养技术水平，受益人口36户150人，户均每年增收1000元。</t>
  </si>
  <si>
    <t>花鱼、马店等16个村委会</t>
  </si>
  <si>
    <t>后加项目需删除</t>
  </si>
  <si>
    <t>长岭村委会</t>
  </si>
  <si>
    <t>项目建成后形成的资产归古城街道中河社区所有，通过租赁方式与生产经营主体合作经营，预计项目年化收益率10%以上，即16万元以上，带动脱贫户38户134人，“三类监测对象”13户40人，户均每年增收3000元，带动村集体增收16万元。</t>
  </si>
  <si>
    <t>钟屏街道鱼洞5组</t>
  </si>
  <si>
    <t>白彝村委会叶家村、上高桥小组</t>
  </si>
  <si>
    <t>70-90元/天*人，全年用工量在8000人次。</t>
  </si>
  <si>
    <t>需剔除</t>
  </si>
  <si>
    <t>需调农业农村局，投资288.4万元。谢俊涛解开林</t>
  </si>
  <si>
    <t>在迤车镇五谷村建设帮扶车间9035.76平方米及附属设施，总建设占地面积1771.45平方米，总投资2006.92万元。本项目车间用房为六层框架结构建筑，帮扶车间一层层高5.7米。二-六层层高3.6米，室内外高差0.3米，建筑总高24.0米，主要构造做法：车间用房为框架结构建筑，，墙体采用200毫米厚蒸压加气混凝土砌块，门窗：门采用复合防盗门，外窗采用铝合金窗，屋面现浇钢筋混凝土屋面，屋面防水等级II级，消防耐火等级二级。
建设具体内容及造价：
1.新建帮扶车间9035.76平方米，单价1952.35元，计划投资1764.10万元；
2.水电工程，计划投资170.72万元。安装630KV箱变1套，投资60万元；电缆300米，单价450元/米，投资13.5万元；弱电管网1600米，单价55元/米，投资8.8万元；自来水管网1项，投资10万元；消防管网含水泵房及设备1项投资67万元；检查井10座，单价3500元/座，投资3.5万元；雨污管网360米，单价220元/米，投资7.92万元。
3.车间装修工程，计划投资31.30万元。墙面瓷砖800平方米，单价120元平方米，投资9.6万元；地面水电、洁具工程1项，投资21.7万元。
4.硬化及室外工程，计划投资40.8万元。车间道路220平方米，单价160元/平方米，投资3.52万元；室外给排水管网包含给水、雨水口等400平方米，单价160元/平方米，投资6.4万元；车间内部道路硬化1400平方米，单价160元/平方米，投资22.4万元；车间内部人行道，广场砖铺装等160平方米，单价300元/平方米，投资4.8万元；围墙100米，单价368元/米，投资3.68万元.</t>
  </si>
  <si>
    <t>改建扩建</t>
  </si>
  <si>
    <t>2024.3.1</t>
  </si>
  <si>
    <t>2024.12.31</t>
  </si>
  <si>
    <t>新街乡安置区产业发展配套设施建设项目（二期）</t>
  </si>
  <si>
    <t>新街村委会</t>
  </si>
  <si>
    <t>在会泽县红石岩社区平屋顶面积18000平方米，实施分布式屋顶光伏发电项目。采用单晶单玻580W组件，总装机容量2.868mwp，每年发电量约为298万度电，项目直流侧装机9040kWp，交流侧输出功率7051kWac，项目选址位置辐照量较高，为进一步提升系统效率，提高发电量，本项目推进使用隆基Hi-moX6组件，型号LR5-72HTH-580M，峰值功率580Wp，开路电压52.21V，短路电流14.2A，光伏组件效率22.8%，边框尺寸2278×1134×30mm。项目实测的年平均水平面辐照量为5695MJ/m，即1582kWh/m。</t>
  </si>
  <si>
    <t>发基卡村委会</t>
  </si>
  <si>
    <t>宝云街道拖姑村养殖基地建设项目</t>
  </si>
  <si>
    <t>建设干草棚1600平方米，料库300平方米，青储窖1000立方米，水窖300立方米及养殖相关配套设施。</t>
  </si>
  <si>
    <t>农产品交易中心改扩建1000平方米100个摊位配套设施提升改造，改造摊位100个，摊位地面硬化1000平方米、农产品交易中心雨水设施建设800米，污水设施建设500米、农产品货物装卸处及配套设施1个、环卫设施垃圾分类收集点5个、垃圾桶30个。</t>
  </si>
  <si>
    <t>在团山村委会老棚子安置点周围新建门式钢架厂房1000平方米（速冻冷库350立方米，恒温库400立方米） ，用于储运冷藏周围3个村种植的草莓。</t>
  </si>
  <si>
    <t>小型农田水利设施建设</t>
  </si>
  <si>
    <t>在清水村台子、羊草房小组实施冬早蔬菜种植基地建设项目奖，计划投资480万元。主要建设内容：1.产业道路硬化：①C30砼道路硬化4300米，均宽3米，厚0.2米，12900平方米；②主产业道路，砂石路路面，混凝土路肩宽0.3米，高0.3米，总长2300米，路面均宽3.5米，共8050平方米；③M7.5浆砌石路面挡墙5处，共长800米，高1.5米，宽0.8米，共960立方米。2.C30混凝土排水沟：① 主排水沟长1058米，沟心宽0.9米， 高1.5米，沟帮厚0.2米，沟底厚0.1米。；②分排水12条，每条400米长 ，共4800米，沟心宽0.5米， 高1米，沟帮厚0.2米，沟底厚0.1米；④混凝土涵管Φ1000，共300米长。 3.土地平整及土方置换：①道路回填及置换土方10710立方米。②土地平整300亩，在不改变耕作层的基础上，将同一水平层的多个地块改成一块平整土地。</t>
  </si>
  <si>
    <t>20214年7月</t>
  </si>
  <si>
    <t>1.新建文旅小镇一座；
2.配套建设排污管网，主管DN400（HDPE钢带增强纹波纹管）1000米，支管DN200（HDPE钢带增强纹波纹管）2000米；
3.20套5立方米/天的三格化粪池，进行路面开挖及恢复，修建雨水沟三面光带盖板混泥土沟渠，其它配套设施等附属工程。</t>
  </si>
  <si>
    <t>建设蔬菜基地面积1000亩，热带水果1500亩，中药材种植基地300亩，新修基地灌溉沟渠5000米，投入资金140万元；硬化产业道路3.5千米，宽4米，投入资金210万元；新建挡墙120立方米，投入资金48万；饮水管道安装2.1千米，投入资金3万元；村容村貌整治，三堆规范治理，投入资金90万。</t>
  </si>
  <si>
    <t>在会泽县汽车产业园区、会泽县农产品交易中心厂房屋顶，实施分布式屋顶光伏发电项目。一是在会泽县汽车产业园区混凝土、彩钢瓦屋面安装620Wp单晶硅组件，部分彩钢瓦屋面安装520Wp轻质单晶硅光伏组件，计划铺设光伏板数量3880块，在会泽县汽车产业园区内18个光伏停车车棚上安装620Wp单晶硅组件，计划铺设光伏板数量630块；二是在会泽县农产品交易中心厂房屋面安装620Wp单晶硅组件，计划铺设光伏板数量3180块，在4个Y型光储泊车车棚安装620Wp单晶硅组件数量为240块，合计7930块：总装机容量为：4893.86KWp，年发电量480万度以上。三是配套建设2个2000kva、1个2450kva箱式变电站。</t>
  </si>
  <si>
    <t>该项目为以礼温泉旅游小镇配套项目，修建乡村旅游产业道路1条1.847千米，路面均宽2.5米，单价95万元/千米（含路面涂装、路面工程、挡墙、路基土石方工程及相关配套设施），投资176万元。</t>
  </si>
  <si>
    <t>以则村</t>
  </si>
  <si>
    <t>改建</t>
  </si>
  <si>
    <t>1.观光农业种植：种植农作物、果树、新兴花卉等观光农业50亩；2.道路：建设沥青路面乡村道路1条，宽3米长1000米，观光步道长3000米，宽2.5米；3.给排水：建设给水设施DN200钢管2000米，DN100钢管1600米，500立方米给水池3个，排水设施DN300波纹管3000米；4.配电设施：安装变压器2个、建设改造高低压配电线路1200米及配套设施；5.其它设施：建设垃圾收集设施25套、垃圾中转站1座、旅游公厕1座，80平方米，抽水泵站改造2座及配套设施。</t>
  </si>
  <si>
    <t>项目建成后产权归以礼街道办事处，生产项目资金650万元，年收益率为3％，即19.5万元。带动易地搬迁辖区内脱贫户3558户15662人，“三类监测对象”7户25人）户均增加1100元以上，村集体收入5万元以上。</t>
  </si>
  <si>
    <t>农业调入</t>
  </si>
  <si>
    <t>根据会泽县乡村旅游“十四五”总体规划发展思路，围绕乡村旅游高质量发展三年行动。在麦地村新建60立方米氧化池1个、安装UPVC-DN110管400米、安装HDPE-DN300SN4双壁波纹管800米、安装HDPE-DN200SN4双壁波、纹管200米、Ф1000砖砌检查井15座、出水口生态湿地改造100平方米、整体化粪池5座，投资60万；围绕300高产玉米、200亩高产洋芋种植示范点，配套建设旅游道路4千米，均宽3米，计划投资90万元。</t>
  </si>
  <si>
    <t>以礼街道以礼社区二组旅游示范村建设项目</t>
  </si>
  <si>
    <t>依托会泽片区旅游高质量发展三年行动方案及温泉小镇旅游开发总体规划。1.新建两污治理基础设施2000米（在以礼社区铺设入户污水管网长度2000米(UPVC75-110)，安装污水检查井15个(400X400X400毫米)。建设小三格18个(按每户1立方米/日,采用多户合一模式)，投资30万元），新建消防设施2000米（含消防管道、设施设备）、居民用水管道4000米；投资30万元；
2.围绕50亩温泉开发项目，配套建设旅游道路2千米，路宽3米。计划投资70万元。</t>
  </si>
  <si>
    <t>依托会泽片区旅游高质量发展三年行动方案及温泉小镇旅游开发总体规划。1.在先锋社区建小三格8套5立方米/天，大三格30套10立方米/天，配建防护围栏等附属设施等方式实施农村生活污水治理。投资30万元；
2.围绕50亩温泉开发项目，配套建设旅游道路2千米，路宽3米。计划投资70万元。</t>
  </si>
  <si>
    <t>依托会泽片区旅游高质量发展三年行动，蔓海湿地总体规划。因地制宜，通过铺设污水管网，接入村污水处理站实施农村生活污水治理，预计铺设管道HDPE波纹管DN300 600米DN150UPVC管1200米，直径700检查井26座，500*500收集井40座，土方开挖1500立方米，土方回填800立方米，余方弃置700立方米。投资30万元；利用500亩蔬菜种植示范园，配套建设旅游道路1.5千米，宽3.5米，计划投资45万元；新建浆砌块石挡墙1千米，计划投资25万元。</t>
  </si>
  <si>
    <t>依托会泽县乡村旅游“十四五”总体发展规划，长征文化公园主题段，新建DN300HDPE污水收集管800米，新建DN200HDPE污水收集管1000米，新建400×400×400接户井40座，新建DN110UPVC入户管1000米，新建φ700塑料污水检查井40座。根据实际拟建新建2立方米三格化粪池10座、20立方米/天的三格化粪池2个。投资30万元：围绕400蔬菜基地配套建设旅游道路1.6千米，均宽5米；新建入园桥一座，桥面净宽5米，长6米，配套石材护栏14米，计划投资70万元。</t>
  </si>
  <si>
    <t>依托会泽县乡村旅游“十四五”总体发展规划，长征文化公园主题段，新建DN300HDPE污水收集管800米，新建DN200HDPE污水收集管1000米，新建400×400×400接户井40座，新建DN110UPVC入户管1000米，新建φ700塑料污水检查井40座。根据实际拟建新建2立方米三格化粪池10座、20立方米/天的三格化粪池2个。投资30万元，投资30万元；围绕海湖旅游度假区和300亩水果蔬菜基地配套建设旅游道路2.3千米，宽3.5米，旅游厕所1座60平方米，计划投资70万元。</t>
  </si>
  <si>
    <t>依托会泽县乡村旅游“十四五”总体发展规划，长征文化公园主题段，新建DN300HDPE污水收集管800米，新建DN200HDPE污水收集管1000米，新建400×400×400接户井40座，新建DN110UPVC入户管1000米，新建φ700塑料污水检查井40座。根据实际拟建新建2立方米三格化粪池10座、20立方米/天的三格化粪池2个。投资30万元；围绕发基村小瓦窑水库风光和1000亩玉米种植区，配套建设旅游道路4.5千米，宽2米，计划投资70万元。</t>
  </si>
  <si>
    <t>根据会泽片区旅游高质量发展三年行动方案,围绕牛栏江田园综合体建设，打造乡村旅游示范点。配套建设村庄排污支管网长度2000米（HDPE-200），排污主管长度1500米（HDPE-300），原有小三格344个需布网入户收集尾水，计划新建小三格60个，(按每户1-3立方米/天，采用多户合一模式)；计划建设大三格11个、每个20-30立方米/天(按照自然村户数及居住密度辐射确定)。投资60万元。围绕510亩阳光玫瑰葡萄采摘园、蜜桃园，投资16万元新建生态停车场800平方米，投资74万元新建旅游采摘路2.1千米，宽3.5米。</t>
  </si>
  <si>
    <t>根据会泽片区旅游高质量发展三年行动方案,围绕牛栏江田园综合体建设，打造乡村旅游示范点。配套建设排污支管网长度2000米（HDPE-200），排污主管长度1500米（HDPE-300），原有小三格60个需布网入户收集尾水，计划新建小三格55个，(按每户1-3立方米/天，采用多户合一模式)；计划建设大三格11个、每个20-30立方米/天(按照自然村户数及居住密度辐射确定)，投资60万元。
围绕500亩阳光玫瑰葡萄、2300亩大树青花椒采摘园，配套建设旅游采摘路1.7千米，宽3.5米，狮子山小组传统古村落47户路面道路硬化0.5千米，宽3.5米。计划投资10万元实施菜园、果园围挡，农村三堆围挡。</t>
  </si>
  <si>
    <t>根据会泽片区旅游高质量发展三年行动方案。打造上村乡鲟鱼谷鱼子酱销售基地。采用2立方米小三格45个、10立方米大三格15、资源利用等方式实施农村生活污水治理。投资30万。利用鲟鱼养殖示范基地600亩，打造集休闲，养生，研学一体的乡村旅游示范基地，配套建设旅游道路2.7千米，人居环境提升改造4000平方米。计划投资70万元。</t>
  </si>
  <si>
    <t>依托会泽片区旅游高质量发展三年行动，强化大海草山与古城的联动支撑作用，进一步完善景区基础配套，丰富景区业态，打造国家级高山滑雪训练基地。因地制宜，结合改厕采用小三格化粪池进行污水处理、尾水资源化利用，计划建大三格25个，铺设PE管网4200米，小三格480个，改厕25个，进行污水治理。投资30万元；配套建设1.5米宽旅游步道1.53千米，计划投资46万元；新建安全护栏0.8千米，计划投资24万元。</t>
  </si>
  <si>
    <t>依托会泽片区旅游高质量发展三年行动，大海乡蒋家沟泥石流科考研学基地。因地制宜，结合改厕采用小三格化粪池进行户处理，以自然村为单元采用大三格净化池处理、尾水采用氧化沟自然渗透还田资源化利用。铺设入户污水管网长度2600米（UPVC75-100）,排污支管网长度1600米（HDPE-200）,排污主管长度1500米（HDPE-300），计划建设小三格140个，(按每户1立方米/日,采用多户合一模式，);计划建设大三格3个、每个20-30立方米/日(按照自然村户数多少确定);氧化渗透沟2个，每个30-50立方米/日。投资30万元；围绕下新村核桃提质增效产业基地450亩，配套建设旅游道路1.5千米，计划投资42万；生态停车场230平方米，计划投资8万元。新建旅游厕所1座60平方米，计划投资20万元。</t>
  </si>
  <si>
    <t>新街回族乡</t>
  </si>
  <si>
    <t>2024.4.1</t>
  </si>
  <si>
    <t>2025.3.30</t>
  </si>
  <si>
    <t>高顺稳</t>
  </si>
  <si>
    <t>孙泽龙</t>
  </si>
  <si>
    <t>2024年5</t>
  </si>
  <si>
    <t>在罗布社区古落小组实施“千万工程”示范村建设项目，计划投资400万元。主要建设内容：1.村内入户道路硬化22320平方米（C25混凝土路面，均宽2米，厚0.15米），每平方米110元，投入资金245.52万元。2.小坝沟治理，三面光水沟长2000米（沟深1.6米，沟心均宽3米，沟帮厚0.2米，沟底厚0.1米），每米460元，投入资金92万元。3.安装6米高太阳能路灯26盏，每盏2000元，投入资金5.2万元。4.砖砌体三堆规范治理点256立方米，每立方米550元，投入资金14.08万元。6.到户污水管网安装2160米，含主管道及到户收集管道等附属设施安装，投入资金43.2万元。</t>
  </si>
  <si>
    <t>罗布社区童家湾、大场院、老街等小组</t>
  </si>
  <si>
    <t>在罗布社区实施“千万工程”示范村建设项目，计划投资300万元。主要建设内容：1.场地地基处理，包含场地平整、铺设碎石垫层等4100立方米，每立方米20元，投入资金8.2万元。2.新建排水沟1800米，沟深0.4米，沟心宽0.3米，含配套球墨铸铁雨篦子等，每米680元，投入资金124.4万元。3.消防通道硬化1226平方米，C30砼硬化，厚0.2米，均宽6米，每平方米150元，投入资金18.39万元。4.新建树荫式停车位，采用网格生态透水植草砖铺设，80个，共480平方米，每平方米180元，投入资金8.64万元。5.支砌砖砌体挡土墙400立方米，每立方米550元，投入资金22万元。6.安装给排水管线500米，每米150元，投入资金7.5万元。7.安装一体化智能管理系统1套，投入资金20万元。8.安装消防设施3套，每套50000元，投入资金15万元。9.安装电力线路1套，投入资金35995万元。10.安装9米高太阳能路灯30盏，每盏3800元 ，投入资金11.4万元。11.集镇两污治理，含主管道及到户收集管道等附属设施安装2286.2米，每米275元，投入资金62.8705万元。</t>
  </si>
  <si>
    <t>上村乡大松树大坪子人居环境提升项目</t>
  </si>
  <si>
    <t>大松树大坪子小组</t>
  </si>
  <si>
    <t>道路硬化6000平方米，三堆治理面积800平方米，污水整治1000余米。</t>
  </si>
  <si>
    <t>改善了乡村人居环境，乡村老百姓幸福感大大增强。绩效评价机构通过现场踏勘和问卷调查，乡村居民普遍认为人居环境得到明显改善，幸福感显著增强。目标完成。</t>
  </si>
  <si>
    <t>金钟街道三家塘村</t>
  </si>
  <si>
    <t>金钟街道乌龙社区</t>
  </si>
  <si>
    <t>1、村容村貌提升，围绕“三堆整治”变“三园”用沙砖、小砖新建围挡建设3000米，三堆整治2000平方米；2、硬化上、下李家村村内道路长2000米；3、载种树苗2000株，新修排污沟420米；4、改造村内房屋风貌15000平方米；5、安装路灯120盏。</t>
  </si>
  <si>
    <t xml:space="preserve">           142户516人</t>
  </si>
  <si>
    <t>老厂村委会回龙村</t>
  </si>
  <si>
    <t>一.道路硬化7000平方米（村内道路硬化2千米，宽3.5米），预计投入资金98万元。二.“两污”处理：1.配备35L不锈钢垃圾箱（双桶）200只，每只450元；2.配套100立方米大三格化粪池4座，680元/立方米；3.安装DN200HDPE波纹管4000米，80元/米； 安装DN75VPVC联塑管12000米，30元/米；4.2立方米小三格化粪池150个，1800元/个。预计投入资金131.2万元；
三、“三堆三围”整治10000平方米，“三堆”（草堆、柴堆、粪堆）变“三园”（小花园、小菜园、小果园）。预计投入资金70.8万元.</t>
  </si>
  <si>
    <t>仓房
村委会大松棵小组</t>
  </si>
  <si>
    <t>1.排水沟渠建设：原有排水沟破损修复及淤泥清理2条1380米，需投资7万元；新修265米长排水沟1条，需投资9万元，小计16万元。2.农村人居环境综合整治提升：村容村貌整治提升15000平方米，需投资153万元。3.农村污水管网建设：污水收集设施DN300螺旋波纹管6000米，污水收集设施混凝土检査井井圈60座、110PVC管520米，需投资51.8万元。4.道路修复及硬化：路基整平及夯实碾压3670平方米，铺设路面碎石垫层3670平方米，M7.5浆砌石挡墙78.6立方米，DN40涵管9米，C25砼路面厚0.2米3670立方米，需资金64万元。以上4项共计投资310万元。</t>
  </si>
  <si>
    <t>解决了群众出行方便问题，改善290户986人生活环境，提升人居环境。</t>
  </si>
  <si>
    <t>1.人行道、河道修复垫层混凝土，长260米、宽2.2米厚0.3米，C20混凝土浇筑115立方米，投入资金10万元；2.三堆整治1000平方米，投入资金35万元；3.村容村貌整治，宜居宜业和美建设，投入资金47万元。</t>
  </si>
  <si>
    <t>1.农村人居环境综合整治：村容村貌整治提升10000平方米，需资金139.92万元。2.新建排水沟500米，需资金6.7万元。3.硬化村内道路长1824.46米，均宽3.5米，厚0.2米，共6385.61平方米，单价125元/平方米，需资金79.82万元；挡墙长325米，合计686立方米，单价460元/立方米，需资金31.56万元。4.3立方米小三格化粪池20个，0.35万元每个，需资金7万元。5.安装DN200HDPE波纹管2000米，100元/米，需资金20万元；安装DN75VPVC联塑管2500米，60元/米；需资金15万元。</t>
  </si>
  <si>
    <t>1.小组主干道道路硬化4000米，C25混凝土，厚0.2米；村内入户道路3000平方米，C25混凝土，厚0.1米；修复人行石梯500米；
2.“三堆”治理、村容村貌整治等；
3.两污治理87户。</t>
  </si>
  <si>
    <t>1、在以则社区硬化村内道路1600米、排水沟渠1000米。2、在鱼洞社区3组硬化村内道路350米，平均宽3米；道路硬化700米，平均宽5米；排水沟渠1150米，盖板282米；Ф400双壁波纹管350米，Ф800双壁波纹管700米。3、鱼洞社区9组双壁钢带波纹管1810米。4、鱼洞社区8组硬化村内道路1100米。5、村容村貌及人居环境提升：传统民居改造1000平方米、三堆清理3000立方米；人居环境整治提升1000平方米。</t>
  </si>
  <si>
    <t>箐口村委会大村子小组</t>
  </si>
  <si>
    <t>宝云街道仙龙社区“千万工程”示范村建设项目</t>
  </si>
  <si>
    <t>仙龙社区1、2、3、4、5、6、7组</t>
  </si>
  <si>
    <t>1、翠尚路500米路面硬化；2、污水管网建设φ400钢带波纹管主管道2000米，检查井100个。3、入户管网PE管1500米，安装雨箅子150个。</t>
  </si>
  <si>
    <t>项目的建成能有效促进仙龙社区一至七小组农村生活污水收集处理，大幅度提升当地人居环境；项目收益农户734户2304人，其中脱贫户183户648人，大力提升社区人居环境的提升，有效巩固脱贫成果，助力乡村振兴。</t>
  </si>
  <si>
    <t>734户2304人</t>
  </si>
  <si>
    <t>1.硬化道路9000平方米；2.新修步行道2000米，均宽1.8米；3.三堆整治4000米，4.建设挡土墙2000立方米；5.人居环境整治提升19000平方米。</t>
  </si>
  <si>
    <t>通过项目的实施，项目区村容村貌得到有效整治、农村人居生态环境得到明显改善，有效改善生态环境，解决垃圾收集处理。促进社会和谐稳定，增强农民生活幸福感。受益农户560户2121人。</t>
  </si>
  <si>
    <t>560户2121人</t>
  </si>
  <si>
    <t>1.道路修复及硬化（村内道路）19216平方米，C25混凝土，厚0.2米，均宽3米。连接道路硬化4650平方米，厚0.2米，均宽3.5米。125元/平方米，预计投入资金300万元；2.C20混凝土挡墙建设800立方米，480元/立方米，新建排污沟渠2500米，粪污收集池处理池4个，预计投入资金60万元；3.人居环境提升4500平方米。预计投入资金30万元。</t>
  </si>
  <si>
    <t>1.道路硬化，包包上小组至岩脑包4米宽800米，陈家村小组至脑包上4米宽600米，草坪子小组4米宽1200米，小店子小组4米宽200米，半山小组4米宽200米、用25厘米厚C25混凝土道路12000平方米；2、不锈钢护栏500米；3、人居环境整治提升9000平方米；4、安装污水管道5000米，三格化粪池20个。</t>
  </si>
  <si>
    <t>火红乡山冒沙井村“千万工程”示范村建设项目</t>
  </si>
  <si>
    <t>一、村内道路硬化4000平方米（C25砼基础厚度20厘米）投资48万元。二、污水治理，107个化粪池及管网，投资214万元。三、堆粪池210个，投资42万元。四、砌筑挡墙1000立方米，投资40万。五、人居环境整治提升27000平方米，投资190万元。六、200立方米水池2个，投资30万元。七、朦胧底进村道路，长2千米，宽5米，预算130万元</t>
  </si>
  <si>
    <t>1.道路硬化11000平方米（村内道路硬化2.5千米，宽3.5米；连接道路硬化1.5千米，宽1.5米），C25混凝土，厚0.2米，140元/平方米，预计投入资金154万元；2.“两污”处理：配套100立方米大三格化粪池5座，680元/立方米；安装DN200HDPE波纹管5000米，80元/米，安装DN75VPVC联塑管7500米，30元/米；2立方米小三格化粪池80个，1800元/个；检查井30个，950元/个，预计投入资金113.75万元；3.人居环境提升3000平方米，预计投入资金32.25万元。</t>
  </si>
  <si>
    <t>大桥村、磨盘卡村、杨梅山村、八家村、李家湾村、水磨村、地德卡村</t>
  </si>
  <si>
    <t>1.村内主要道路65970平方米，10厘米砂砾石垫层（夯实后），C25混凝土20厘米，单价125元/平方米，计划投资839.625万元；2.三堆整治6972米，单价300元/米，计划投资209.16万元；3.大三格污水收集池390立方米，单价1800元/立方米，计划投资70.2万元；4.污水收集主管网300钢带波纹管9700米，单价220元/米，计划投资213.4万元；支管110PVC收集管道28800米，单价20元/米，计划投资57.6万元；5.污水管网检查井（500井圈成品）200个，单价1000元/个，计划投资20万元；6.不锈钢垃圾桶400只，单价580元/只，计划投资23.2万元。</t>
  </si>
  <si>
    <t>通过项目实施，有效解决环湖7个村3740户，其中脱贫户135户472人出行难问题，为生产生活提供便利。路灯安装提升村庄文明程度，方便群众夜间出行。通过三堆整治围挡建设、污水管道安装和大三格收集池建设，有效解决人居环境脏、乱、差和污水横流问题。拆出残垣断壁，种植当地树种，提升村容村貌。</t>
  </si>
  <si>
    <t>3740户</t>
  </si>
  <si>
    <t>鲁纳乡雨沐村大村、小村“千万工程”示范村建设项目</t>
  </si>
  <si>
    <t>雨沐大村小村</t>
  </si>
  <si>
    <t>1、村容村貌提升，小砖新建围挡建设5000米，三堆整治3000平方米；2、硬化大村小村村内道路长5000米；3、改造村内房屋风貌20000平方米；4、安装雨污分离管道15000米，新建大三格化粪池5个，小三格化粪池200个，沉井池100个；5、新建垃圾房5座。</t>
  </si>
  <si>
    <t>一、五组：
1.小三格化粪池10个，需资金5万元。2.C30混凝土路2000平方米，安装400毫米涵管30米，排水沟950米，砖砌体挡墙17.28立方米，需资金57.22万元。3.人行道150米，需资金14.7万元。4.300螺旋钢带管900米，110PVC管980米，75PVC管400米，砌筑井60座（垫层C25砼、厚度200毫米，标准砖240*115*53，砂浆强度M7.5成品铸铁盖板(重型)，需资金45.75万元
二、九组：1.水沟改造2079米，需资金67.78万元。2.公厕1座，需资金40万元。3.污水处理厂1个，300螺旋钢带管2000米，110PVC管480米，75PVC管300米，砌筑井70座（垫层C25砼、厚度200毫米，标准砖240*115*53，砂浆强度M7.5成品铸铁盖板(重型)，污水处理池2个，大三格化粪池2个，小三格化粪池5个，需资金375.04万元。4.停车场建设260平方米，需资金10万元。5.人居环境整治提升改造3700平方米，需资金37万元。</t>
  </si>
  <si>
    <t>一、村组道路硬化2.3千米（C25砼基础厚度20厘米）投资90万元、入户道路硬化1.5千米（C25砼基础15厘米厚）投资43万元。二、安装污水管-DN600钢带波纹管4000米，投资80万元。三、人居环境整治提升5000平方米，投资35万元。四、三格化粪池100立方米4个，投资40万元。五、污水检查井100个，投资12万元。</t>
  </si>
  <si>
    <t>大水
村委会下村小组</t>
  </si>
  <si>
    <t>1、新建道路500米，均宽1.2米。2、人居环境整治：新建农村雨污分流管网4200米，其中、φ600毫米雨污分流900米、φ400毫米排污管1100米、φ300毫米排污管850米、φ110毫米排污管1350米、新修沉沙井150座、新建300*400毫米雨水沟1950米，修复村内路面4700平方米，铺设村内人行踏步300平方米。3、改善积水菜园10亩。</t>
  </si>
  <si>
    <t>金钟街道龙潭社区</t>
  </si>
  <si>
    <t>治补村委会</t>
  </si>
  <si>
    <t>1、在村庄内铺贴鹅卵石500平方米；2、建设生命防护栏800米；3、支砌挡墙500立方米，4、维修加固小组水沟400米（厚0.4米、宽1.2米、深0.6米），排水沟400米（厚0.2米、宽0.2米、深0.2米），蓄水池1个50立方米；5、人居环境整治提升3000平方米。</t>
  </si>
  <si>
    <t>仓房村委会铁匠房小组</t>
  </si>
  <si>
    <t>1、步行栈道800米。2、人居环境综合整治提升。3、人行危桥改造2座。4、三堆治理。5、两污治理。</t>
  </si>
  <si>
    <t>1.新建排水沟1500米，共需资金22.5万元。2.村内道路硬化：长674米，厚0.2米，均宽2米，共1348平方米，125元/平方米，需资金16.85万元。3.农村人居环境综合整治提升：村容村貌整治提升4700平方米，需资金60.65万元。</t>
  </si>
  <si>
    <t>1、新建垃圾房2座80平方米及垃圾分类设施设备3套；新建污水管网2000米；提升改造原有管网1000米，完善户污水小三格收集30户50立方米。2、鹧鸡村老街区和巷道人居环境综合治理：场地平整500平方米；道路硬化4500平方米，透水混凝土人行道1800平方米；人居环境综合治理3600平方米。</t>
  </si>
  <si>
    <t>村庄主干道及支路铺设石板或石头3000米，投入资金125万元；道路硬化0.15千米，投入资金5万元；新建两污排放管道1600米，投入资金85万元；新修排水沟1000米，投入资金30万元；村容村貌整治，三堆规范治理，投入资金90万。</t>
  </si>
  <si>
    <t>驾车乡腰店村“千万工程”示范村建设项目</t>
  </si>
  <si>
    <t>1、村内主干道硬化：硬化村内主干道1450米5800平方米，村内主干道20厘米厚C25商品混凝土硬化路面5800平方米；新建牲畜放牧出村道路一条800米2400平方米；投资100.8万元；2、人居环境整治提升：新建户“小三格“59个，村“大三格”一个投资21万元；新建村庄内排污管8000米（其中φ300钢带波纹管1800米、φ200PVC管6400米、）投资104万；3、旱厕该造51户投资16万；4、“三堆”5000平方米10万元；5、新建村内有机肥堆放仓库500平方米，投资60万元；</t>
  </si>
  <si>
    <t>提升人居环境，改善群众生产生活条件，大力推进农村生活污水及垃圾处理受益农户59户。</t>
  </si>
  <si>
    <t>1.农村道路建设。硬化村内道路10000平方米（C25混凝土路面），支砌挡墙4000立方米；2.村容村貌提升。硬化村内道路25000平方米，建设步行道16000平方米，清理规范“三堆”100个，人居环境整治提升3000平方米；3.农村“两污”治理。建设入户污水收集池800个，φ50毫米排污管道10000米；4.示范带动。鼓励群众建设宜居示范户30户。</t>
  </si>
  <si>
    <t>项目建设切实解决中河社区1186户3538人（其中脱贫户56户，“三类监测对象”103户）农村污水的排放问题和出行难问题，进一步提升村容村貌，构建旅居游业态，示范带动周边村落建设美丽宜居村庄。</t>
  </si>
  <si>
    <t>示范社区</t>
  </si>
  <si>
    <t>会泽县古城街道水城社区民族团结进步示范社区创建</t>
  </si>
  <si>
    <t>以铸牢中华民族共同体意识为主线，开展民族团结进步示范创建
一、打造铸牢中华民族共同体意识实践基地1个。
二、修缮、更换部分损坏设施。
三、开展各民族交往、交流、交融宣传活动。</t>
  </si>
  <si>
    <t>通过创建民族团结进步示范社区，搭建各民族群众相亲相爱、互帮互助平台，社会效益突出。既有效提高了社区服务管理和社会治理能力和水平，更好地为社区居民服务，进一步优化美化各民族群众共居社区环境，不断丰富群众精神文化生活，让社区居民和谐相处，共铸各民族共同发展幸福和谐家园。受益群众580余户1700余人。</t>
  </si>
  <si>
    <t>冯俊</t>
  </si>
  <si>
    <t>15187894679</t>
  </si>
  <si>
    <t>草莓基地道路硬化，长1.5千米，均宽4米，挡墙150方，涵管60米。</t>
  </si>
  <si>
    <t>在海子小组新建管理房8平方米，1500元/平方米，1.2万元；安装20立方米水箱2个，4.2万元；抽水泵2台，1.2万元；PE32管道1000米，单价：8元/米，0.8万元；DN25管2500米，单价：26.5元/米，6.6万元；在夏家村等小组新建20立方米水箱5个，10.5万元；安装DN25管2250米，单价：26.5元/米，6.7万元；安装DN40闸阀7个，安装DN25闸阀14个，安装浮球阀7个，0.14万元。合计概算投资：31.42万元。</t>
  </si>
  <si>
    <t>新建300立方米蓄水池1个16万，新建50立方米蓄水池1个3.6万、闸阀房1座6平方米，1200元/平方米，7200元；安装Φ50PE管1.6千米，24.53元/米(含管沟开挖回填），39248元；安装Φ40PE管2.3千米，20.42元/米(含管沟开挖回填），46966元，安装Φ32PE管3千米，14.13元/米(含管沟开挖回填）42390元，安装Φ25PE管2.5千米，12.18元/米(含管沟开挖回填）30450元，安装Φ20PE管9.53千米，9.2元/米(含管沟开挖回填）87676元。安装DN65管450米，67.72元/米，30474元；安装DN50管4.1千米，58.71元/米，240711元，安装DN40管2.1千米，43.35元/米，91035元，安装DN15水表200块（含配件）90元/块，18000元，安装DN65浮球阀1个，423元/个，423元，安装DN50浮球阀5个，337.06元/个，1685.3元，安装DN65闸阀1个，447.74元/个，447.74元，安装DN50闸阀5个，267.14元/个，1335.7元，安装DN40闸阀5个，248.31元/个，1241.55元，安装PE50闸阀5个，67.55元/个，337.75元，安装PE40闸阀6个，48.15元/个，288.9元，安装PE32闸阀10个，37.46元/个，374.6元，安装PE25闸阀19个，20.07元/个，381.33元，安装DN65水表1块，650元/块，650元，安装DN50水表5块，550元/块，2750元，安装入户配套60套，165.7元/套，9942元。合计概算投资85万元。</t>
  </si>
  <si>
    <t>在小团箐新建取水池4个（1立方米），单价3000元/个，小计12000元；铺设管网Φ50PE管3000米，单价15.26元/米，小计45800元；坪箐村一组、二组新建50立方米304不锈钢水池2个，水池单价44000元/个（包含配件、安装），槽钢基座一个3900元/个，混凝土地基浇筑20平方米，单价200元/每平方米/个，小计103800元；在大丫口新建取水池3个（1立方米），单价9000元/个，小计10800元；铺设管网Φ40PE管12000米，单价11.45元/米，小计137400元；在马家凹子建50立方米304不锈钢水池1个，水池单价44000元/个（包含配件、安装），槽钢基座一个4900元/个，混凝土地基浇筑20平方米，单价200元/每平方米/个，小计51900元；按装10个闸阀，单价59元/个，小计590元。合计概算投资36万元.</t>
  </si>
  <si>
    <t>维修维护管网Φ32PE管4000米，单价11.8元/米4.72万；Φ25PE管3000米，单价9.8元/米，2.94万元；户表改造200户，水表、闸阀每户117元/套，2.34万元。合计概算投资10万元。</t>
  </si>
  <si>
    <t>维修取水坝1座，4.5万元；新建取水池1个，0.9万元；新建100立方米蓄水池1个，7.3万元；新建水表井32个，2.56万元；安装dn50PE管3000米，单价17.75元每米，5.325万元；安装dn40PE管6000米，单价11.79元每米，7.074万元；安装dn32PE管3000米，单价7.32元每米，2.196万元；安装dn25PE管2000米，单价4.65元每米，0.93万元；安装dn20PE管8800米，单价3.66元每米，3.2208万元；安装水表及水龙头186套，单价120元每套，2.232万元；管道土方开挖6000立方米，单价24.03元每立方米，14.418万元；管道土方回填5599立方米，单价14.01元每立方米，7.8442万元。合计概算投资58.50万。</t>
  </si>
  <si>
    <t>需调农业农村局，投资288.4万元。</t>
  </si>
  <si>
    <t>水处理设备1套，50立方米不锈钢水箱一个（预沉池），动力电1项，机房40平方米，抽水机（抽鄢家村）1套，抽水机（抽江边村）1套，DN50管道4500米，挡墙、围墙、大门、地面硬化、征地费1项，100平方米蓄水池1个，管理房15立方米。</t>
  </si>
  <si>
    <t>100立方米水池3个，DN100镀锌管8千米，入户管18千米。</t>
  </si>
  <si>
    <t>犀牛村委会</t>
  </si>
  <si>
    <t>建设30立方米蓄水池2个、20立方米蓄水池2个；安装铺设Φ63PE--Φ20PE供水管网12000米，安装铺设DN65--DN32供水管网6000米；架设电力线路700米，安装提水设备2套，新建管理房12平方米；安装入户配套60套。</t>
  </si>
  <si>
    <t>地德卡村委会</t>
  </si>
  <si>
    <t>新建取水坝1座、取水池1个、安装饮水管道7千米。</t>
  </si>
  <si>
    <t>改善30户126人的饮水安全，其中建档立卡4，户5人。</t>
  </si>
  <si>
    <t>水磨村委会</t>
  </si>
  <si>
    <t>新建20立方米水池一个，100立方米蓄水池一个，DN25镀锌钢管1500米，PE40管1000米、PE32管3000米，PE25管2000米、PE20管3000米，抽水泵一套（含信号线）控制柜，单式表箱、水表闸阀站管水龙头72套。</t>
  </si>
  <si>
    <t>改善项目区72户158人饮水安全问题，其中户72户158人，“三类监测对象”1户1人。</t>
  </si>
  <si>
    <t>青云村3、4组新安装Φ40PE管6000米，Φ32PE管3000米、Φ25PE管2000米、Φ20PE管5000米、管道人工开挖及回填，安装水表、站管、水龙头等配套设施231套。</t>
  </si>
  <si>
    <t>改善231户645人饮水困难问题。其中，脱贫户146户395人，“三类监测对象”1户1人。</t>
  </si>
  <si>
    <t>建设50立方米蓄水池2个，闸阀井2个；安装铺设Φ50PE--Φ20PE供水管网7000米，安装铺设DN50--DN32供水管网6500米；新建管理房10平方米。</t>
  </si>
  <si>
    <t>建设50立方米蓄水池2个、3立方米产水池1个；安装铺设DN50--DN40供水管网2600米，安装铺设Φ63PE--Φ20PE供水管网13500米；架设电力线路500米，安装提水设备1套，新建管理房12平方米；安装入户配套151套。</t>
  </si>
  <si>
    <t>更换DN50管道2400米，PE50管道50000米，PE20管道6000米，水表站杆140套。表箱25个。</t>
  </si>
  <si>
    <t>新建6立方米取水池1个，30立方米蓄水池1个，50立方米蓄水池1个，安装Φ50PE管3000米，Φ32PE管1800米，Φ20PE管2800米，水表、站杆、水龙头30套，DN40衬塑钢600米，开挖土方1008立方米，回填土方864立方米。安装15.5千瓦抽水泵2台，12平方米管理房一间，400伏动力电表一套。</t>
  </si>
  <si>
    <t>新建3立方米取水池2个，50立方米蓄水池1个，安装Φ75PE管1500米，安装Φ50PE管7900米，DN50衬塑钢管480米，开挖土方1659立方米，回填土方1422立方米。</t>
  </si>
  <si>
    <t>新建30立方米蓄水池1个，50立方米蓄水池1个，安装Φ50PE管1600米，Φ32PE管600米，Φ20PE管800米，水表、站杆、水咀5套，开挖土方672立方米，回填土方576立方米，15.5千瓦抽水泵2台，12平方米管理房一间，400V输电线路400米，400V动力电表一套，进场道路土方开挖360立方米。</t>
  </si>
  <si>
    <t>建100立方米水池1个，安装DN50衬塑钢管120米，φ63PE管1600米，φ25PE管600米。管沟土方开挖462立方米，土方回填462立方米。安装真空断路器1台，S11-50/10(通变)1台，10kV架空绝缘导线（含12米电杆）400米，400V输电线路120米，400V动力表2套，GP柜1个，带点作业1次，安装15.5千瓦多级泵2台。</t>
  </si>
  <si>
    <t>改善301户983人饮水困难问题，其中脱贫不稳定户、边缘易致贫户、其他农村低收入群体，14户56人。</t>
  </si>
  <si>
    <t>新建20立方米蓄水池1个，安装ΦPE32管3500米，新建水窖10个，新建取水池1个。</t>
  </si>
  <si>
    <t>改善12户51人饮水安全问题，其中“三类监测对象”3户13人</t>
  </si>
  <si>
    <t>新建1立方米取水池1个，1立方米沉淀过滤池2个，安装DN80镀锌钢管8000米，DN40镀锌钢管2000米，DN32镀锌钢管5000米，φ32PE管6000米，φ25PE管6000米，100立方米蓄水池6个，水表房5间，总水表16套，水表、占管、闸阀、水龙头250套。</t>
  </si>
  <si>
    <t>改善495户2079人饮水困难问题。其中脱贫不稳定户、边缘易致贫户、其他农村低收入群体97户395人。</t>
  </si>
  <si>
    <t>新建2立方米取水池2个，30立方米蓄水池1个，20立方米蓄水池1个，安装Φ25PE管2400米，Φ20PE管2100米。</t>
  </si>
  <si>
    <t>安装DN25热镀锌管2100米，DN15热镀锌管870米，Φ32PE管8000米。</t>
  </si>
  <si>
    <t>改善131户420人饮水困难问题，其中脱贫不稳定户、边缘易致贫户1户2人。</t>
  </si>
  <si>
    <t>新建2立方米取水池1个，30立方米蓄水池1个，安装Φ32PE管4000米，Φ25PE管5000米，Φ20PE管2000米。</t>
  </si>
  <si>
    <t>改善154户513人饮水困难问题，其中脱贫不稳定户、边缘易致贫户4户15人。</t>
  </si>
  <si>
    <t>新建30立方米蓄水池2个、产水池1个；安装铺设Φ40PE--Φ20PE供水管网11000米，安装铺设DN50DN--DN32供水管网1200米；架设电力线路300米，安装提水设备1套，新建管理房6平方米；安装入户配套126套。</t>
  </si>
  <si>
    <t>团山村委会</t>
  </si>
  <si>
    <t>新建20立方米水窖200个。</t>
  </si>
  <si>
    <t>解决200户720人饮水问题。</t>
  </si>
  <si>
    <t>村委会驻地腰村上一套25立方米/日一体化污水处理设备，合计25万元，700塑料检查井8个，合计1.2万元；土方开挖及回填3.8万元；</t>
  </si>
  <si>
    <t>采用主管HDPEDN200铺设1900米，合计13.3万元；支管PVCdn110、600米，合计2.52万元，700塑料检查井8个，合计1.2万元；建10立方米/日集中收集化粪池8个，合计10万元；土方开挖及回填2.98万元；</t>
  </si>
  <si>
    <t>采用主管HDPEDN200铺设2200米，合计15.4万元；支管PVCdn110、900米，合计3.78万元，700塑料检查井7个，合计1.1万元；建10立方米/日集中收集化粪池7个，合计8.75万元；土方开挖及回填0.97万元；</t>
  </si>
  <si>
    <t>采用主管HDPEDN200铺设1600米，合计11.2万元；支管PVCdn110、800米，合计3.36万元，700塑料检查井6个，合计0.96万元；建10立方米/日集中收集化粪池6个，合计7.5万元；1.5立方米三格化粪池19个，合计4.18万元；土方开挖及回填2.28万元；</t>
  </si>
  <si>
    <t>采用主管HDPEDN200铺设2100米，合计14.7万元；支管PVCdn110、800米，合计3.36万元，700塑料检查井8个，合计1.2万元；建10立方米/日集中收集化粪池8个，合计10万元；土方开挖及回填0.73万元；</t>
  </si>
  <si>
    <t>鲁纳箐村委会</t>
  </si>
  <si>
    <t>采用主管HDPEDN200铺设2200米，合计15.4万元；支管PVCdn110、800米，合计3.36万元，700塑料检查井4个，合计0.64万元；建10立方米/日集中收集化粪池4个，合计5万元；1.5立方米三格化粪池20个，合计4.4万元；土方开挖及回填1.2万元；</t>
  </si>
  <si>
    <t>新建村落污水处理系统1套，配建防护围栏、警示牌等附属设施</t>
  </si>
  <si>
    <t>铺设生活污水收集管(PVCdn160)900米，入户管（DN110U-PVC）1500米，新建20立方米/d集中收集化粪池2个，1.5立方米三格化粪池46个，土方开挖110立方米，土方回填50立方米，余方弃渣60立方米</t>
  </si>
  <si>
    <t>者米村委会</t>
  </si>
  <si>
    <t>在大桥乡者米村因地制宜，建设收集池、铺设PVC及波纹管道，建设规模为2—3立方米的小三格，适当规划建设30立方米大三格，对农村生活污水及畜禽粪污进行收集处理后还田还耕</t>
  </si>
  <si>
    <t>错初村委会</t>
  </si>
  <si>
    <t>在大桥乡错初村因地制宜，建设收集池、铺设PVC及波纹管道，建设规模为2—3立方米的小三格，适当规划建设30立方米大三格，对农村生活污水及畜禽粪污进行收集处理后还田还耕</t>
  </si>
  <si>
    <t>杨家村委会</t>
  </si>
  <si>
    <t>在大桥乡杨家村因地制宜，建设收集池、铺设PVC及波纹管道，建设规模为2—3立方米的小三格，适当规划建设30立方米大三格，对农村生活污水及畜禽粪污进行收集处理后还田还耕</t>
  </si>
  <si>
    <t>黄草村委会</t>
  </si>
  <si>
    <t>在大桥乡黄草村因地制宜，建设收集池、铺设PVC及波纹管道，建设规模为2—3立方米的小三格，适当规划建设30立方米大三格，对农村生活污水及畜禽粪污进行收集处理后还田还耕</t>
  </si>
  <si>
    <t>在大桥乡团山村因地制宜，建设收集池、铺设PVC及波纹管道，建设规模为2—3立方米的小三格，适当规划建设30立方米大三格，对农村生活污水及畜禽粪污进行收集处理后还田还耕</t>
  </si>
  <si>
    <t>在大桥乡大桥村因地制宜，建设收集池、铺设PVC及波纹管道，建设规模为2—3立方米的小三格，适当规划建设30立方米大三格，对农村生活污水及畜禽粪污进行收集处理后还田还耕</t>
  </si>
  <si>
    <t>新建Φpvc75管1000米，Φpvc110管1000米，Φpvc160管1500米，Φpvc200管500米，砖砌小三格化粪池21个，玻璃钢成品化粪池20个，大三格化粪池1个。土方开挖15立方米，土方回填10立方米，混凝土破除及恢复10平方米。生态沟1条.</t>
  </si>
  <si>
    <t>歹咩村委会</t>
  </si>
  <si>
    <t>糯租村委会</t>
  </si>
  <si>
    <t>铺设生活污水收集管(PVCdn160)900米，入户管（DN110U-PVC）1500米，新建20立方米/d集中收集化粪池2个，1.5立方米三格化粪池46个，土方开挖110立方米，土方回填50立方米，余方弃渣60立方米。</t>
  </si>
  <si>
    <t>柴山村委会</t>
  </si>
  <si>
    <t>冬瓜林村委会</t>
  </si>
  <si>
    <t>岩脚村委会</t>
  </si>
  <si>
    <t>冒沙井村委会</t>
  </si>
  <si>
    <t>阿拉米村委会</t>
  </si>
  <si>
    <t>滴水岩村委会</t>
  </si>
  <si>
    <t>三甲村委会</t>
  </si>
  <si>
    <t>龙树村委会</t>
  </si>
  <si>
    <t>田湾村村委会</t>
  </si>
  <si>
    <t>采用HDPEDN200波纹管1300米、75⊕地26个、50立方米大三格化粪池1处、小三格9个等方式实施农村生活污水</t>
  </si>
  <si>
    <t>采用HDPEDN300波纹管500米、入户管PVCdn110管1500米、10立方米/日集中收集化粪池3座、1.5立方米三格化粪池23座等方式实施农村生活污水治</t>
  </si>
  <si>
    <r>
      <t>新建生活污水收集管（DN300HDPE双壁波纹管SN≥8KN/m</t>
    </r>
    <r>
      <rPr>
        <sz val="10"/>
        <rFont val="宋体"/>
        <charset val="134"/>
      </rPr>
      <t>²）1000米，生活污水收集管（DN110U-PVC）600米，接户井（φ315PE）40户，2立方米三格化粪池6个，土方开挖300立方米，土方回填400立方米，回填沙120立方米，混凝土破除及恢复100立方米。</t>
    </r>
  </si>
  <si>
    <t>田尾巴村委会</t>
  </si>
  <si>
    <t>拖基嘎村委会</t>
  </si>
  <si>
    <t>白沙村委会</t>
  </si>
  <si>
    <t>新建污水处理系统15套，设计日处理量能力分别为16套5立方米/日的三格式化粪池、10套10立方米/日的三格化粪池，配建防护围栏、警示牌等附属设施</t>
  </si>
  <si>
    <t>拖车村委会</t>
  </si>
  <si>
    <t>云峰村委会</t>
  </si>
  <si>
    <t>干海子村委会</t>
  </si>
  <si>
    <t>炉房村委会</t>
  </si>
  <si>
    <t>小箐村委会</t>
  </si>
  <si>
    <t>小坡村委会</t>
  </si>
  <si>
    <t>闸塘村委会</t>
  </si>
  <si>
    <t>坪地村委会</t>
  </si>
  <si>
    <t>马龙村委会</t>
  </si>
  <si>
    <t>大户村委会</t>
  </si>
  <si>
    <t>岔河村委会</t>
  </si>
  <si>
    <t>奋斗村委会</t>
  </si>
  <si>
    <t>鱼塘村委会</t>
  </si>
  <si>
    <t>白岩村委会</t>
  </si>
  <si>
    <t>卡竹村委会</t>
  </si>
  <si>
    <t>曾家湾村委会</t>
  </si>
  <si>
    <t>清河村委会</t>
  </si>
  <si>
    <t>尹武村委会</t>
  </si>
  <si>
    <t>建设主要内容：
1、农村生活污水收集工程：生活污水收集管（DN200HDPE双壁波纹管SN≥4KN/m²）200米、生活污水收集管（DN110U-PVC）1500米。
2、农村生活污水处理工程：新建1.5立方米三格化粪池80座。</t>
  </si>
  <si>
    <t>建设主要内容：
1、农村生活污水收集工程：生活污水收集管（DN200HDPE双壁波纹管SN≥4KN/m²）150米、生活污水收集管（DN110U-PVC）1000米。
2、农村生活污水处理工程：新建1.5立方米三格化粪池50座。</t>
  </si>
  <si>
    <t>建设污水收集处理池4个，集中收集处理污水。每个30立方米（6*2.5*2米）；配套污水主管（DN300HDPE双壁波纹管SN≥8KN/m²）700米；支管（DN200HDPE双壁波纹管SN≥4KN/m²）300米；入户支管（DN160U-PVC）500米；建设塑料检查井（φ700PE）25个，接户井（φ315PE）40个。</t>
  </si>
  <si>
    <t>鲁基村委会</t>
  </si>
  <si>
    <t>瓦窑村委会</t>
  </si>
  <si>
    <t>石河村委会</t>
  </si>
  <si>
    <t>拖茨村委会</t>
  </si>
  <si>
    <t>中村村委会</t>
  </si>
  <si>
    <t>陆兴村委会</t>
  </si>
  <si>
    <t>付家村村委会</t>
  </si>
  <si>
    <t>多发村委会</t>
  </si>
  <si>
    <t>上郎村村委会</t>
  </si>
  <si>
    <t>马武居委会</t>
  </si>
  <si>
    <t>扯戛居委会</t>
  </si>
  <si>
    <t>拖姑村委会</t>
  </si>
  <si>
    <t>普珠村委会</t>
  </si>
  <si>
    <t>三道村委会</t>
  </si>
  <si>
    <t>交支村委会</t>
  </si>
  <si>
    <t>铺设排污支管网长度2200米（HDPE-200），排污主管长度1900米（HDPE-300），计划建设小三格110个，(按每户1立方米/天，采用多户合一模式)；计划建设大三格4个、每个20-30C(按照自然村户数多少确定)；氧化渗透沟2个，每个30-50立方米/天。</t>
  </si>
  <si>
    <t>铺设排污支管网长度2200米（HDPE-200），排污主管长度1900米（HDPE-300），计划建设小三格160个，(按每户1立方米/天，采用多户合一模式)；计划建设大三格4个、每个20-30立方米/天(按照自然村户数多少确定)；氧化渗透沟2个，每个30-50立方米/天。</t>
  </si>
  <si>
    <t>铺设污水主管道780米，新建大三格化粪池2个，小三格16个，氧化池2个，配建防护围栏、警示牌等附属设施</t>
  </si>
  <si>
    <t>铺设主管道1300米，新建大三格化粪池5个</t>
  </si>
  <si>
    <t>铺设污水主管道700米，新建大三格化粪池3个，小三格5个，沉淀池3个</t>
  </si>
  <si>
    <t>铺设污水主管道600米，新建大三格化粪池2个，小三格12个</t>
  </si>
  <si>
    <t>磨盘卡村委会</t>
  </si>
  <si>
    <t>建设主要内容：建设收集池、铺设PVC及波纹管道，建设规模为2—3立方米的小三格，适当规划建设30立方米大三格，对农村生活污水及畜禽粪污进行收集处理后还田还耕</t>
  </si>
  <si>
    <t>杨梅山村委会</t>
  </si>
  <si>
    <t>八家村村委会</t>
  </si>
  <si>
    <t>李家湾村委会</t>
  </si>
  <si>
    <t>水磨村村委会</t>
  </si>
  <si>
    <t>新发村委会</t>
  </si>
  <si>
    <t>罗布邑村委会</t>
  </si>
  <si>
    <t>勺冲角村委会</t>
  </si>
  <si>
    <t>耳子山村委会</t>
  </si>
  <si>
    <t>新建60立方米氧化池1个、安装UPVC-DN110管300米、安装HDPE-DN300SN4双壁波纹管1300米、安装HDPE-DN200SN4双壁波纹管150米、Ф1000塑料检查井16座、出水口生态湿地改造100平方米、整体化粪池4座</t>
  </si>
  <si>
    <t>因地制宜，采用小三格，大三格化粪池，资源化利用等方式实施农村生活污水治理。新建污水管道铺设800米，新建“小三格”(2*1.5*1)266个，“大三格”(5*2*2)1个</t>
  </si>
  <si>
    <t>因地制宜，采用小三格，大三格化粪池，资源化利用等方式实施农村生活污水治理。新建污水管道铺设600米，新建“小三格”(2*1.5*1)275个，“大三格”(5*2*2)1个</t>
  </si>
  <si>
    <t>因地制宜，采用小三格，大三格化粪池，资源化利用等方式实施农村生活污水治理。新建污水管道铺设800米，新建“小三格”(2*1.5*1)200个，“大三格”(5*2*2)1个</t>
  </si>
  <si>
    <t>因地制宜，采用小三格，大三格化粪池，资源化利用等方式实施农村生活污水治理。新建污水管道铺设700米，新建“小三格”(2*1.5*1)396个，“大三格”(5*2*2)1个</t>
  </si>
  <si>
    <t>自扎村委会</t>
  </si>
  <si>
    <t>革黑村委会</t>
  </si>
  <si>
    <t>大河村委会</t>
  </si>
  <si>
    <t>计划建设小三格化粪池180个，铺设管道7200米</t>
  </si>
  <si>
    <t>采用主管HDPE DN200铺设2300米，合计16.1万元；支管PVC dn110、900米，合计3.78万元，700塑料检查井8个，合计1.28万元；建10立方米/日集中收集化粪池7个，合计8.75万元；土方开挖及回填0.09万元；</t>
  </si>
  <si>
    <t>采用主管HDPE DN200铺设2100米，合计14.7万元；支管PVC dn110、800米，合计3.36万元，700塑料检查井8个，合计1.2万元；建10立方米/日集中收集化粪池4个，合计5万元；1.5立方米三格化粪池11个，合计2.42万元；土方开挖及回填3.36万元；</t>
  </si>
  <si>
    <t>铺设生活污水收集管(PVC dn160)900米,入户管（DN110U-PVC）1500米，新建20立方米/日集中收集化粪池2个，1.5立方米三格化粪池46个，土方开挖110立方米，土方回填50立方米，余方弃渣60立方米</t>
  </si>
  <si>
    <t>王家山村委会</t>
  </si>
  <si>
    <t>在大桥乡王家山村因地制宜，建设收集池、铺设PVC及波纹管道，建设规模为2—3立方米的小三格，适当规划建设30立方米大三格，对农村生活污水及畜禽粪污进行收集处理后还田还耕</t>
  </si>
  <si>
    <t>凉水村委会</t>
  </si>
  <si>
    <t>在大桥乡凉水村因地制宜，建设收集池、铺设PVC及波纹管道，建设规模为2—3立方米的小三格，适当规划建设30立方米大三格，对农村生活污水及畜禽粪污进行收集处理后还田还耕</t>
  </si>
  <si>
    <t>泥黑村委会</t>
  </si>
  <si>
    <r>
      <t>生活污水收集管（DN200HDPE双壁波纹管SN≥4KN/m</t>
    </r>
    <r>
      <rPr>
        <sz val="10"/>
        <rFont val="宋体"/>
        <charset val="134"/>
      </rPr>
      <t>²</t>
    </r>
    <r>
      <rPr>
        <sz val="10"/>
        <rFont val="方正仿宋_GBK"/>
        <family val="4"/>
        <charset val="134"/>
      </rPr>
      <t>）2000米、建设塑料检查井（φ700PE）3座、接户井（φ315PE）30座。
2、农村生活污水处理工程：新建2立方米三格化粪池30座、50立方米/日集中收集化粪池1座。</t>
    </r>
  </si>
  <si>
    <r>
      <t>农村生活污水收集工程：建设生活污水收集主管（HDPE DN300双壁波纹管SN≥8KN/m</t>
    </r>
    <r>
      <rPr>
        <sz val="10"/>
        <rFont val="宋体"/>
        <charset val="134"/>
      </rPr>
      <t>²</t>
    </r>
    <r>
      <rPr>
        <sz val="10"/>
        <rFont val="方正仿宋_GBK"/>
        <family val="4"/>
        <charset val="134"/>
      </rPr>
      <t>）800米，建设塑料检查井（φ700PE）4座、接户井（φ315PE）15座。
2、农村生活污水处理工程：新建10立方米/日一体化污水处理设备一台，1.5立方米三格化粪池15座。</t>
    </r>
  </si>
  <si>
    <r>
      <t>1、农村生活污水收集工程：建设生活污水收集主管（HDPE DN300双壁波纹管SN≥8KN/m</t>
    </r>
    <r>
      <rPr>
        <sz val="10"/>
        <rFont val="宋体"/>
        <charset val="134"/>
      </rPr>
      <t>²</t>
    </r>
    <r>
      <rPr>
        <sz val="10"/>
        <rFont val="方正仿宋_GBK"/>
        <family val="4"/>
        <charset val="134"/>
      </rPr>
      <t>）800米，建设塑料检查井（φ700PE）4座、接户井（φ315PE）15座。
2、农村生活污水处理工程：新建10立方米/日一体化污水处理设备一台，1.5立方米三格化粪池15座。</t>
    </r>
  </si>
  <si>
    <t>管道6000米，修建130个2立方米/天小三格、10个10个10立方米/天大三格化粪池、资源化利用等方式实施农村生活污水治理。</t>
  </si>
  <si>
    <t>管道6000米，修建103个2立方米/天小三格、3个10立方米/天大三格化粪池、资源化利用等方式实施农村生活污水治理。</t>
  </si>
  <si>
    <t>建设主要内容：
1、农村生活污水收集工程：生活污水收集管（HDPE DN200）350米、生活污水收集管支管（PVC dn11）1700米。
2、农村生活污水处理工程：塑料污水净化池100座，新建1.5立方米三格化粪池64座。</t>
  </si>
  <si>
    <t>1、农村生活污水收集工程：生活污水收集管（HDPE DN200）400米、生活污水收集管支管（PVC dn11）1800米。
2、农村生活污水处理工程：塑料污水净化池98座，新建1.5立方米三格化粪池70座。</t>
  </si>
  <si>
    <t>新建污水处理系统15套，设计日处理量能力分别为16套5立方米/天的三格式化粪池、10套10立方米/天的三格化粪池，配建防护围栏、警示牌等附属设施</t>
  </si>
  <si>
    <t>红泥村委会</t>
  </si>
  <si>
    <t>绿坪村委会</t>
  </si>
  <si>
    <t>盐水村委会</t>
  </si>
  <si>
    <t>小麦地村委会</t>
  </si>
  <si>
    <t>白土村委会</t>
  </si>
  <si>
    <t>白土村因地制宜，采用HDPE DN200波纹管1000米、75⊕地漏36个、50立方米大三格化粪池1处、小三格8个等方式实施农村生活污水治理。</t>
  </si>
  <si>
    <t>农村两污治理建设</t>
  </si>
  <si>
    <t>德冲、老村子、牛屎箐、马鞍山、上锅厂、下锅厂小组新建混泥土浇筑30立方米三级化粪池4个，2立方米至4立方米三级化粪池30个，10分污水管网3.6千米，20分污水管网2.8千米，及管网配套接头100套。</t>
  </si>
  <si>
    <t>最后安排加</t>
  </si>
  <si>
    <t>红岩村委会</t>
  </si>
  <si>
    <t>红岩村因地制宜，采用HDPE DN200波纹管1700米、75⊕地漏24个、50立方米大三格化粪池1处、小三格4个等方式实施农村生活污水治理。</t>
  </si>
  <si>
    <t>新建污水处理系统140套，设计日处理量能力分别为140套5立方米/天的三格式化粪池，配建防护围栏、警示牌等附属设施。</t>
  </si>
  <si>
    <t>新建污水处理系统130套，设计日处理量能力分别为130套5立方米/天的三格式化粪池，配建防护围栏、警示牌等附属设施。</t>
  </si>
  <si>
    <r>
      <t>建设主要内容：
1、农村生活污水收集工程：生活污水收集管（DN200HDPE双壁波纹管SN≥4KN/m</t>
    </r>
    <r>
      <rPr>
        <sz val="10"/>
        <rFont val="宋体"/>
        <charset val="134"/>
      </rPr>
      <t>²</t>
    </r>
    <r>
      <rPr>
        <sz val="10"/>
        <rFont val="方正仿宋_GBK"/>
        <family val="4"/>
        <charset val="134"/>
      </rPr>
      <t>）200米、生活污水收集管（DN110U-PVC）1500米。
2、农村生活污水处理工程：新建1.5立方米三格化粪池90座。</t>
    </r>
  </si>
  <si>
    <r>
      <t>建设主要内容：
1、农村生活污水收集工程：生活污水收集管（DN200HDPE双壁波纹管SN≥4KN/m</t>
    </r>
    <r>
      <rPr>
        <sz val="10"/>
        <rFont val="宋体"/>
        <charset val="134"/>
      </rPr>
      <t>²</t>
    </r>
    <r>
      <rPr>
        <sz val="10"/>
        <rFont val="方正仿宋_GBK"/>
        <family val="4"/>
        <charset val="134"/>
      </rPr>
      <t>）200米、生活污水收集管（DN110U-PVC）1500米。
2、农村生活污水处理工程：新建1.5立方米三格化粪池80座。</t>
    </r>
  </si>
  <si>
    <t>三多多村委会</t>
  </si>
  <si>
    <t>建设主要内容：新建DN300HDPE污水收集管600米，新建DN200HDPE污水收集管1000米，新建400×400×400接户井20座，新建DN110UPVC入户管1000米，新建φ700塑料污水检查井20座。根据实际拟建新建2立方米三格化粪池5座、10立方米/天的三格化粪池2个。</t>
  </si>
  <si>
    <t>七五卡村委会</t>
  </si>
  <si>
    <t>建设主要内容：新建DN300HDPE污水收集管800米，新建DN200HDPE污水收集管1000米，新建400×400×400接户井30座，新建DN110UPVC入户管1000米，新建φ700塑料污水检查井30座。根据实际拟建新建2立方米三格化粪池5座、10立方米/天的三格化粪池2个。</t>
  </si>
  <si>
    <t>盖胜村委会</t>
  </si>
  <si>
    <t>建设主要内容：新建DN300HDPE污水收集管600米，新建DN200HDPE污水收集管1000米，新建400×400×400接户井30座，新建DN110UPVC入户管1000米，新建φ700塑料污水检查井30座。根据实际拟建新建2立方米三格化粪池5座、20立方米/天的三格化粪池2个。</t>
  </si>
  <si>
    <t>陶家村村委会</t>
  </si>
  <si>
    <t>治都村委会</t>
  </si>
  <si>
    <t>新建小三格收集池40个，钢筋混泥土化粪池15个，铺设ΦPVC110管800米，ΦPVC200管500米。</t>
  </si>
  <si>
    <t>卡郎村委会</t>
  </si>
  <si>
    <t>小村子村委会</t>
  </si>
  <si>
    <t>排污主管 DN400（HDPE钢带增强纹波纹管）708米，排污主管 DN300（HDPE钢带增强纹波纹管）1689米，出户污水管（φ160 UPVC）2900米，沉泥井、检查井（φ1000）47座，沉泥井、检查井（φ700）76座，砖砌小方井（600*600）56座，混凝土路面破除及恢复3200平方米，20立方米玻璃钢化粪池(成品）6个、30立方米玻璃钢化粪池(成品）6个，一体化污水处理设备（120立方米/日）（含格栅渠、调节池、污泥池、排放渠、一体化设备、处理站周边围栏、太阳能供电系统、展示牌、管道沟、工艺管线、厂区绿化等）1套</t>
  </si>
  <si>
    <t>在钟屏街道大型安置区内建设汽车充电站3座，规划建设94个庄电桩，其中70个快充，24个慢充，7个480Kw堆、7个180Kw桩、12个7Kw桩。</t>
  </si>
  <si>
    <t>根据相关文件精神，提取2024年统筹整合财政涉农资金项目管理费834万元，专门用于项目前期准备和实施相关的规划编制、项目评估、检查验收、绩效评价、成果宣传、档案管理、项目公示公告、资金监管等经费开支。</t>
  </si>
  <si>
    <t>单位</t>
  </si>
  <si>
    <t>是否变化</t>
  </si>
  <si>
    <t>年初报送</t>
  </si>
  <si>
    <t>调整报送</t>
  </si>
  <si>
    <t>新增剔除</t>
  </si>
  <si>
    <t>林业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</si>
</sst>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42">
    <font>
      <sz val="11"/>
      <color theme="1"/>
      <name val="宋体"/>
      <charset val="134"/>
      <scheme val="minor"/>
    </font>
    <font>
      <sz val="10"/>
      <color theme="1"/>
      <name val="方正黑体_GBK"/>
      <charset val="134"/>
    </font>
    <font>
      <sz val="10"/>
      <color theme="1"/>
      <name val="方正仿宋_GBK"/>
      <family val="4"/>
      <charset val="134"/>
    </font>
    <font>
      <b/>
      <sz val="10"/>
      <color theme="1"/>
      <name val="方正仿宋_GBK"/>
      <family val="4"/>
      <charset val="134"/>
    </font>
    <font>
      <b/>
      <sz val="10"/>
      <color rgb="FFFF0000"/>
      <name val="方正仿宋_GBK"/>
      <family val="4"/>
      <charset val="134"/>
    </font>
    <font>
      <sz val="10"/>
      <name val="方正仿宋_GBK"/>
      <family val="4"/>
      <charset val="134"/>
    </font>
    <font>
      <b/>
      <sz val="10"/>
      <name val="方正仿宋_GBK"/>
      <family val="4"/>
      <charset val="134"/>
    </font>
    <font>
      <sz val="10"/>
      <color rgb="FFFF0000"/>
      <name val="方正仿宋_GBK"/>
      <family val="4"/>
      <charset val="134"/>
    </font>
    <font>
      <sz val="11"/>
      <name val="宋体"/>
      <charset val="134"/>
      <scheme val="minor"/>
    </font>
    <font>
      <sz val="22"/>
      <name val="方正小标宋_GBK"/>
      <family val="4"/>
      <charset val="134"/>
    </font>
    <font>
      <sz val="10"/>
      <name val="方正楷体_GBK"/>
      <charset val="134"/>
    </font>
    <font>
      <sz val="10"/>
      <name val="方正黑体_GBK"/>
      <charset val="134"/>
    </font>
    <font>
      <sz val="8"/>
      <name val="方正仿宋_GBK"/>
      <family val="4"/>
      <charset val="134"/>
    </font>
    <font>
      <sz val="9"/>
      <name val="方正仿宋_GBK"/>
      <family val="4"/>
      <charset val="134"/>
    </font>
    <font>
      <sz val="11"/>
      <name val="方正仿宋_GBK"/>
      <family val="4"/>
      <charset val="134"/>
    </font>
    <font>
      <sz val="16"/>
      <name val="仿宋_GB2312"/>
      <family val="3"/>
      <charset val="134"/>
    </font>
    <font>
      <sz val="9"/>
      <color theme="1"/>
      <name val="方正仿宋_GBK"/>
      <family val="4"/>
      <charset val="134"/>
    </font>
    <font>
      <sz val="12"/>
      <name val="宋体"/>
      <charset val="134"/>
    </font>
    <font>
      <sz val="12"/>
      <name val="方正仿宋_GBK"/>
      <family val="4"/>
      <charset val="134"/>
    </font>
    <font>
      <sz val="7"/>
      <name val="方正仿宋_GBK"/>
      <family val="4"/>
      <charset val="134"/>
    </font>
    <font>
      <sz val="6"/>
      <name val="方正黑体_GBK"/>
      <charset val="134"/>
    </font>
    <font>
      <sz val="6"/>
      <name val="方正仿宋_GBK"/>
      <family val="4"/>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等线"/>
      <charset val="134"/>
    </font>
    <font>
      <sz val="10"/>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6" borderId="17" applyNumberFormat="0" applyAlignment="0" applyProtection="0">
      <alignment vertical="center"/>
    </xf>
    <xf numFmtId="0" fontId="31" fillId="7" borderId="18" applyNumberFormat="0" applyAlignment="0" applyProtection="0">
      <alignment vertical="center"/>
    </xf>
    <xf numFmtId="0" fontId="32" fillId="7" borderId="17" applyNumberFormat="0" applyAlignment="0" applyProtection="0">
      <alignment vertical="center"/>
    </xf>
    <xf numFmtId="0" fontId="33" fillId="8"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39" fillId="35"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protection locked="0"/>
    </xf>
    <xf numFmtId="0" fontId="40" fillId="0" borderId="0">
      <protection locked="0"/>
    </xf>
  </cellStyleXfs>
  <cellXfs count="23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Fill="1">
      <alignment vertical="center"/>
    </xf>
    <xf numFmtId="0" fontId="5" fillId="0" borderId="0" xfId="0" applyFont="1">
      <alignment vertical="center"/>
    </xf>
    <xf numFmtId="0" fontId="6" fillId="0" borderId="0" xfId="0" applyFont="1">
      <alignment vertical="center"/>
    </xf>
    <xf numFmtId="0" fontId="6" fillId="0" borderId="0" xfId="0" applyFont="1" applyFill="1">
      <alignment vertical="center"/>
    </xf>
    <xf numFmtId="0" fontId="5" fillId="0" borderId="0" xfId="0" applyFont="1" applyFill="1">
      <alignment vertical="center"/>
    </xf>
    <xf numFmtId="0" fontId="7" fillId="0" borderId="0" xfId="0" applyFont="1">
      <alignment vertical="center"/>
    </xf>
    <xf numFmtId="0" fontId="5" fillId="0" borderId="0" xfId="0" applyFont="1" applyFill="1">
      <alignment vertical="center"/>
    </xf>
    <xf numFmtId="0" fontId="7" fillId="0" borderId="0" xfId="0" applyFont="1" applyFill="1">
      <alignment vertical="center"/>
    </xf>
    <xf numFmtId="0" fontId="4" fillId="0" borderId="0" xfId="0" applyFont="1" applyFill="1">
      <alignment vertical="center"/>
    </xf>
    <xf numFmtId="0" fontId="2" fillId="0" borderId="0" xfId="0" applyFont="1" applyFill="1">
      <alignment vertical="center"/>
    </xf>
    <xf numFmtId="0" fontId="7" fillId="0" borderId="0" xfId="0" applyFont="1" applyFill="1">
      <alignment vertical="center"/>
    </xf>
    <xf numFmtId="0" fontId="2" fillId="0" borderId="0" xfId="0" applyFont="1" applyFill="1" applyBorder="1" applyAlignment="1">
      <alignment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lignment vertical="center"/>
    </xf>
    <xf numFmtId="0" fontId="8" fillId="0" borderId="0" xfId="0" applyFont="1" applyFill="1" applyAlignment="1">
      <alignment horizontal="center" vertical="center"/>
    </xf>
    <xf numFmtId="49" fontId="8" fillId="0" borderId="0" xfId="0" applyNumberFormat="1" applyFont="1" applyAlignment="1">
      <alignment horizontal="center" vertical="center" wrapText="1"/>
    </xf>
    <xf numFmtId="176" fontId="8" fillId="0" borderId="0" xfId="0" applyNumberFormat="1" applyFont="1" applyAlignment="1">
      <alignment horizontal="center" vertical="center"/>
    </xf>
    <xf numFmtId="0" fontId="8" fillId="0" borderId="0" xfId="0" applyFont="1" applyFill="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2" xfId="0" applyFont="1" applyFill="1" applyBorder="1" applyAlignment="1">
      <alignment horizontal="centerContinuous" vertical="center"/>
    </xf>
    <xf numFmtId="0" fontId="6" fillId="0" borderId="2" xfId="0" applyFont="1" applyBorder="1" applyAlignment="1">
      <alignment horizontal="centerContinuous"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5" fillId="0" borderId="4"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shrinkToFi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shrinkToFit="1"/>
    </xf>
    <xf numFmtId="0" fontId="2" fillId="0" borderId="2" xfId="0" applyFont="1" applyBorder="1" applyAlignment="1">
      <alignment horizontal="left" vertical="center" wrapText="1"/>
    </xf>
    <xf numFmtId="0" fontId="2" fillId="0" borderId="2" xfId="0" applyFont="1" applyFill="1" applyBorder="1" applyAlignment="1">
      <alignment horizontal="center" vertical="center" wrapText="1"/>
    </xf>
    <xf numFmtId="0" fontId="13" fillId="0" borderId="0" xfId="0" applyFont="1" applyFill="1" applyAlignment="1">
      <alignment vertical="center" wrapText="1"/>
    </xf>
    <xf numFmtId="0" fontId="16" fillId="0" borderId="2" xfId="0" applyFont="1" applyBorder="1" applyAlignment="1">
      <alignment horizontal="center" vertical="center" wrapText="1"/>
    </xf>
    <xf numFmtId="0" fontId="5" fillId="0" borderId="2" xfId="0" applyNumberFormat="1" applyFont="1" applyFill="1" applyBorder="1" applyAlignment="1">
      <alignment horizontal="center" vertical="center" wrapText="1" shrinkToFit="1"/>
    </xf>
    <xf numFmtId="0" fontId="13" fillId="0" borderId="2" xfId="0" applyFont="1" applyFill="1" applyBorder="1" applyAlignment="1">
      <alignment horizontal="left" vertical="center" wrapText="1"/>
    </xf>
    <xf numFmtId="0" fontId="5" fillId="0" borderId="2" xfId="0" applyFont="1" applyFill="1" applyBorder="1" applyAlignment="1">
      <alignment horizontal="center" vertical="center" shrinkToFi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shrinkToFit="1"/>
    </xf>
    <xf numFmtId="0" fontId="13" fillId="0" borderId="2" xfId="0" applyFont="1" applyBorder="1" applyAlignment="1">
      <alignment horizontal="left" vertical="center" wrapText="1"/>
    </xf>
    <xf numFmtId="0" fontId="12" fillId="0" borderId="2" xfId="0" applyFont="1" applyBorder="1" applyAlignment="1">
      <alignment horizontal="left" vertical="center" wrapText="1"/>
    </xf>
    <xf numFmtId="49" fontId="9"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11" fillId="0" borderId="1" xfId="0" applyNumberFormat="1" applyFont="1" applyBorder="1" applyAlignment="1">
      <alignment horizontal="center" vertical="center" wrapText="1"/>
    </xf>
    <xf numFmtId="0" fontId="11" fillId="0" borderId="3" xfId="0" applyFont="1" applyBorder="1" applyAlignment="1">
      <alignment horizontal="center" vertical="center"/>
    </xf>
    <xf numFmtId="49" fontId="11" fillId="0" borderId="3" xfId="0" applyNumberFormat="1" applyFont="1" applyBorder="1" applyAlignment="1">
      <alignment horizontal="center" vertical="center" wrapText="1"/>
    </xf>
    <xf numFmtId="0" fontId="11" fillId="0" borderId="4" xfId="0" applyFont="1" applyBorder="1" applyAlignment="1">
      <alignment horizontal="center" vertical="center"/>
    </xf>
    <xf numFmtId="49" fontId="11" fillId="0" borderId="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176" fontId="10" fillId="0" borderId="0" xfId="0" applyNumberFormat="1" applyFont="1" applyAlignment="1">
      <alignment horizontal="center" vertical="center"/>
    </xf>
    <xf numFmtId="176"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 fillId="2" borderId="0" xfId="0" applyFont="1" applyFill="1" applyAlignment="1">
      <alignment horizontal="center" vertical="center" wrapText="1"/>
    </xf>
    <xf numFmtId="0" fontId="11" fillId="0" borderId="2" xfId="0"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0" xfId="0" applyFont="1" applyFill="1" applyAlignment="1">
      <alignment horizontal="center" vertical="center"/>
    </xf>
    <xf numFmtId="57"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5" fillId="2" borderId="0" xfId="0" applyFont="1" applyFill="1" applyAlignment="1">
      <alignment horizontal="center" vertical="center" wrapText="1"/>
    </xf>
    <xf numFmtId="0" fontId="2" fillId="0" borderId="6" xfId="0" applyFont="1" applyBorder="1" applyAlignment="1">
      <alignment horizontal="center" vertical="center" wrapText="1"/>
    </xf>
    <xf numFmtId="57" fontId="5" fillId="0"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5" fillId="2" borderId="0" xfId="0" applyNumberFormat="1" applyFont="1" applyFill="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14" fillId="0" borderId="2" xfId="0" applyFont="1" applyFill="1" applyBorder="1" applyAlignment="1">
      <alignment horizontal="center" vertical="center"/>
    </xf>
    <xf numFmtId="176"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57" fontId="5" fillId="0" borderId="2"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0" borderId="2" xfId="0" applyNumberFormat="1" applyFont="1" applyBorder="1" applyAlignment="1">
      <alignment horizontal="center" vertical="center" shrinkToFit="1"/>
    </xf>
    <xf numFmtId="0" fontId="5"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0" xfId="0" applyFont="1" applyFill="1" applyAlignment="1">
      <alignment horizontal="center" vertical="center"/>
    </xf>
    <xf numFmtId="0" fontId="5" fillId="0" borderId="10"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0" borderId="0" xfId="0" applyFont="1" applyFill="1" applyAlignment="1">
      <alignment horizontal="center" vertical="center"/>
    </xf>
    <xf numFmtId="0" fontId="5" fillId="0" borderId="3" xfId="0" applyFont="1" applyBorder="1" applyAlignment="1">
      <alignment horizontal="center" vertical="center" wrapText="1"/>
    </xf>
    <xf numFmtId="0" fontId="5" fillId="0" borderId="8" xfId="0" applyFont="1" applyBorder="1" applyAlignment="1">
      <alignment vertical="center" wrapText="1"/>
    </xf>
    <xf numFmtId="0" fontId="5" fillId="0" borderId="4" xfId="0" applyFont="1" applyBorder="1" applyAlignment="1">
      <alignment horizontal="center" vertical="center" wrapText="1"/>
    </xf>
    <xf numFmtId="0" fontId="5" fillId="0" borderId="8" xfId="0" applyFont="1" applyFill="1" applyBorder="1" applyAlignment="1">
      <alignment vertical="center" wrapText="1"/>
    </xf>
    <xf numFmtId="0" fontId="5" fillId="0" borderId="6" xfId="0" applyFont="1" applyBorder="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5" fillId="0" borderId="13" xfId="0" applyFont="1" applyBorder="1" applyAlignment="1">
      <alignment vertical="center" wrapText="1"/>
    </xf>
    <xf numFmtId="0" fontId="5" fillId="0" borderId="0" xfId="0" applyFont="1" applyFill="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10" xfId="0" applyFont="1" applyBorder="1" applyAlignment="1">
      <alignment horizontal="center" vertical="center"/>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shrinkToFit="1"/>
    </xf>
    <xf numFmtId="0" fontId="12"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2" fillId="0" borderId="0" xfId="0" applyFont="1" applyFill="1" applyAlignment="1">
      <alignment vertical="center" wrapText="1"/>
    </xf>
    <xf numFmtId="0" fontId="6" fillId="0" borderId="2" xfId="0" applyFont="1" applyBorder="1" applyAlignment="1">
      <alignment horizontal="center" vertical="center" shrinkToFit="1"/>
    </xf>
    <xf numFmtId="176" fontId="5" fillId="0" borderId="2" xfId="49" applyNumberFormat="1" applyFont="1" applyFill="1" applyBorder="1" applyAlignment="1" applyProtection="1">
      <alignment horizontal="center" vertical="center" wrapText="1"/>
    </xf>
    <xf numFmtId="0" fontId="5" fillId="0" borderId="0" xfId="0" applyFont="1" applyFill="1" applyAlignment="1">
      <alignment horizontal="center" vertical="center"/>
    </xf>
    <xf numFmtId="0" fontId="6" fillId="0" borderId="3" xfId="0" applyFont="1" applyBorder="1" applyAlignment="1">
      <alignment horizontal="center" vertical="center" wrapText="1"/>
    </xf>
    <xf numFmtId="0" fontId="6" fillId="2"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2" xfId="49" applyFont="1" applyFill="1" applyBorder="1" applyAlignment="1">
      <alignment horizontal="center" vertical="center" wrapText="1"/>
    </xf>
    <xf numFmtId="0" fontId="18" fillId="0" borderId="2" xfId="49" applyFont="1" applyFill="1" applyBorder="1" applyAlignment="1">
      <alignment horizontal="center" vertical="center" wrapText="1"/>
    </xf>
    <xf numFmtId="0" fontId="5" fillId="0" borderId="2" xfId="0" applyFont="1" applyBorder="1" applyAlignment="1">
      <alignment horizontal="center" vertical="center" wrapText="1" shrinkToFit="1"/>
    </xf>
    <xf numFmtId="0" fontId="5" fillId="0" borderId="2" xfId="0" applyNumberFormat="1" applyFont="1" applyFill="1" applyBorder="1" applyAlignment="1">
      <alignment vertical="center" wrapText="1"/>
    </xf>
    <xf numFmtId="0" fontId="5" fillId="0" borderId="2" xfId="49" applyFont="1" applyFill="1" applyBorder="1" applyAlignment="1">
      <alignment vertical="center" wrapText="1"/>
    </xf>
    <xf numFmtId="0" fontId="5" fillId="0" borderId="2" xfId="49" applyFont="1" applyFill="1" applyBorder="1" applyAlignment="1">
      <alignment horizontal="left" vertical="center" wrapText="1"/>
    </xf>
    <xf numFmtId="0" fontId="13" fillId="0" borderId="2" xfId="49" applyFont="1" applyFill="1" applyBorder="1" applyAlignment="1">
      <alignmen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4" fillId="0" borderId="2" xfId="0" applyFont="1" applyFill="1" applyBorder="1" applyAlignment="1">
      <alignment vertical="center"/>
    </xf>
    <xf numFmtId="0" fontId="5" fillId="0" borderId="2" xfId="0" applyNumberFormat="1" applyFont="1" applyFill="1" applyBorder="1" applyAlignment="1">
      <alignment horizontal="center" vertical="center" wrapText="1" shrinkToFit="1"/>
    </xf>
    <xf numFmtId="0" fontId="14" fillId="0" borderId="2" xfId="0" applyFont="1" applyFill="1" applyBorder="1" applyAlignment="1">
      <alignment horizontal="center" vertical="center"/>
    </xf>
    <xf numFmtId="0" fontId="5"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176" fontId="5" fillId="0" borderId="2" xfId="49" applyNumberFormat="1" applyFont="1" applyFill="1" applyBorder="1" applyAlignment="1">
      <alignment horizontal="center" vertical="center" wrapText="1"/>
    </xf>
    <xf numFmtId="0" fontId="14" fillId="0" borderId="2" xfId="0" applyFont="1" applyFill="1" applyBorder="1" applyAlignment="1">
      <alignment vertical="center"/>
    </xf>
    <xf numFmtId="0" fontId="5"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shrinkToFi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2" xfId="0" applyFont="1" applyBorder="1" applyAlignment="1">
      <alignment vertical="center" wrapText="1"/>
    </xf>
    <xf numFmtId="0" fontId="6" fillId="0" borderId="4" xfId="0" applyFont="1" applyBorder="1" applyAlignment="1">
      <alignment horizontal="center" vertical="center" wrapText="1"/>
    </xf>
    <xf numFmtId="0" fontId="2" fillId="0" borderId="0" xfId="0" applyFont="1" applyFill="1" applyAlignment="1">
      <alignment vertical="center"/>
    </xf>
    <xf numFmtId="0" fontId="8" fillId="0" borderId="0" xfId="0" applyFont="1" applyAlignment="1">
      <alignment horizontal="center" vertical="center" wrapText="1"/>
    </xf>
    <xf numFmtId="176" fontId="8" fillId="0" borderId="0" xfId="0" applyNumberFormat="1" applyFont="1" applyFill="1" applyAlignment="1">
      <alignment horizontal="center"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xf>
    <xf numFmtId="0" fontId="0" fillId="0" borderId="0" xfId="0" applyFill="1">
      <alignment vertical="center"/>
    </xf>
    <xf numFmtId="0" fontId="0" fillId="0" borderId="0" xfId="0" applyNumberFormat="1">
      <alignment vertical="center"/>
    </xf>
    <xf numFmtId="0" fontId="19" fillId="0" borderId="2" xfId="0" applyFont="1" applyFill="1" applyBorder="1" applyAlignment="1">
      <alignment horizontal="left" vertical="center" wrapText="1"/>
    </xf>
    <xf numFmtId="0" fontId="9" fillId="0" borderId="0" xfId="0" applyFont="1" applyFill="1" applyAlignment="1">
      <alignment horizontal="center" vertical="center" wrapText="1"/>
    </xf>
    <xf numFmtId="176" fontId="20"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 fillId="0" borderId="0" xfId="0" applyNumberFormat="1" applyFont="1" applyAlignment="1">
      <alignment horizontal="center" vertical="center"/>
    </xf>
    <xf numFmtId="0" fontId="2" fillId="0" borderId="0" xfId="0" applyFont="1" applyFill="1">
      <alignment vertical="center"/>
    </xf>
    <xf numFmtId="177" fontId="2" fillId="0" borderId="0" xfId="0" applyNumberFormat="1" applyFont="1">
      <alignment vertical="center"/>
    </xf>
    <xf numFmtId="0" fontId="5"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5" fillId="0" borderId="2" xfId="0" applyNumberFormat="1" applyFont="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8" xfId="0" applyFont="1" applyFill="1" applyBorder="1" applyAlignment="1">
      <alignment horizontal="center" vertical="center"/>
    </xf>
    <xf numFmtId="177" fontId="5" fillId="0" borderId="0" xfId="0" applyNumberFormat="1" applyFont="1">
      <alignment vertical="center"/>
    </xf>
    <xf numFmtId="0" fontId="6" fillId="0" borderId="2" xfId="0" applyFont="1" applyBorder="1" applyAlignment="1">
      <alignment horizontal="center" vertical="center" wrapText="1" shrinkToFit="1"/>
    </xf>
    <xf numFmtId="0" fontId="21"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shrinkToFit="1"/>
    </xf>
    <xf numFmtId="49" fontId="2" fillId="0"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2" xfId="49" applyNumberFormat="1" applyFont="1" applyFill="1" applyBorder="1" applyAlignment="1" applyProtection="1">
      <alignment horizontal="center" vertical="center" wrapText="1"/>
    </xf>
    <xf numFmtId="177" fontId="2" fillId="0" borderId="0" xfId="0" applyNumberFormat="1" applyFont="1" applyFill="1">
      <alignment vertical="center"/>
    </xf>
    <xf numFmtId="0" fontId="2"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4" xfId="50"/>
    <cellStyle name="常规 2 2" xfId="51"/>
    <cellStyle name="常规 12 2 2" xfId="52"/>
    <cellStyle name="常规 5" xfId="53"/>
    <cellStyle name="常规 2 4" xfId="54"/>
    <cellStyle name="常规 4 2" xfId="55"/>
    <cellStyle name="常规 2" xfId="56"/>
    <cellStyle name="常规 7" xfId="57"/>
    <cellStyle name="常规 5 2" xfId="58"/>
    <cellStyle name="常规 12 2 6" xfId="59"/>
    <cellStyle name="常规 29" xfId="60"/>
    <cellStyle name="常规 12" xfId="61"/>
  </cellStyle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HY1048"/>
  <sheetViews>
    <sheetView tabSelected="1" zoomScale="85" zoomScaleNormal="85" workbookViewId="0">
      <pane xSplit="5" ySplit="5" topLeftCell="F7" activePane="bottomRight" state="frozen"/>
      <selection/>
      <selection pane="topRight"/>
      <selection pane="bottomLeft"/>
      <selection pane="bottomRight" activeCell="A3" sqref="$A3:$XFD3"/>
    </sheetView>
  </sheetViews>
  <sheetFormatPr defaultColWidth="9" defaultRowHeight="13.5"/>
  <cols>
    <col min="1" max="1" width="5.125" style="17" customWidth="1"/>
    <col min="2" max="2" width="5.275" style="17" customWidth="1"/>
    <col min="3" max="3" width="5.275" style="18" customWidth="1"/>
    <col min="4" max="4" width="7" style="18" customWidth="1"/>
    <col min="5" max="5" width="11.2166666666667" style="18" customWidth="1"/>
    <col min="6" max="6" width="5.25" style="19" customWidth="1"/>
    <col min="7" max="7" width="6.44166666666667" style="18" customWidth="1"/>
    <col min="8" max="8" width="8" style="18" customWidth="1"/>
    <col min="9" max="9" width="34.375" style="20" customWidth="1"/>
    <col min="10" max="10" width="12.3666666666667" style="21" customWidth="1"/>
    <col min="11" max="11" width="12.85" style="17" customWidth="1"/>
    <col min="12" max="12" width="11.2583333333333" style="17" customWidth="1"/>
    <col min="13" max="13" width="8.775" style="17" customWidth="1"/>
    <col min="14" max="14" width="26.4083333333333" style="20" customWidth="1"/>
    <col min="15" max="15" width="12.775" style="20" customWidth="1"/>
    <col min="16" max="16" width="5.875" style="193" customWidth="1"/>
    <col min="17" max="19" width="5.275" style="18" customWidth="1"/>
    <col min="20" max="20" width="6.10833333333333" style="18" customWidth="1"/>
    <col min="21" max="21" width="5.60833333333333" style="18" customWidth="1"/>
    <col min="22" max="22" width="4.83333333333333" style="18" customWidth="1"/>
    <col min="23" max="23" width="6.025" style="22" customWidth="1"/>
    <col min="24" max="24" width="5.275" style="17" customWidth="1"/>
    <col min="25" max="25" width="10.7083333333333" style="23" customWidth="1"/>
    <col min="26" max="26" width="10.7" style="23" customWidth="1"/>
    <col min="27" max="27" width="7.125" style="194" customWidth="1"/>
    <col min="28" max="28" width="7.05833333333333" style="18" customWidth="1"/>
    <col min="29" max="29" width="9" style="18" customWidth="1"/>
    <col min="30" max="30" width="3.78333333333333" style="195" customWidth="1"/>
    <col min="31" max="31" width="3.25833333333333" style="195" customWidth="1"/>
    <col min="32" max="32" width="4.04166666666667" style="195" customWidth="1"/>
    <col min="33" max="33" width="5.49166666666667" style="196" customWidth="1"/>
    <col min="34" max="34" width="8.75833333333333" style="197" customWidth="1"/>
    <col min="35" max="35" width="8.875" style="198" customWidth="1"/>
    <col min="36" max="36" width="8.88333333333333" style="198" customWidth="1"/>
    <col min="37" max="37" width="10.45" style="198" customWidth="1"/>
    <col min="38" max="38" width="8.875" style="199" customWidth="1"/>
    <col min="39" max="39" width="6.5" customWidth="1"/>
    <col min="40" max="40" width="14.3333333333333" style="200"/>
    <col min="41" max="41" width="10.2166666666667"/>
  </cols>
  <sheetData>
    <row r="1" ht="28.5" spans="1:29">
      <c r="A1" s="25" t="s">
        <v>0</v>
      </c>
      <c r="B1" s="25"/>
      <c r="C1" s="25"/>
      <c r="D1" s="25"/>
      <c r="E1" s="25"/>
      <c r="F1" s="25"/>
      <c r="G1" s="25"/>
      <c r="H1" s="25"/>
      <c r="I1" s="25"/>
      <c r="J1" s="25"/>
      <c r="K1" s="25"/>
      <c r="L1" s="25"/>
      <c r="M1" s="25"/>
      <c r="N1" s="25"/>
      <c r="O1" s="25"/>
      <c r="P1" s="25"/>
      <c r="Q1" s="25"/>
      <c r="R1" s="25"/>
      <c r="S1" s="25"/>
      <c r="T1" s="25"/>
      <c r="U1" s="25"/>
      <c r="V1" s="25"/>
      <c r="W1" s="25"/>
      <c r="X1" s="25"/>
      <c r="Y1" s="25"/>
      <c r="Z1" s="25"/>
      <c r="AA1" s="202"/>
      <c r="AB1" s="25"/>
      <c r="AC1" s="25"/>
    </row>
    <row r="2" ht="28.5" spans="1:24">
      <c r="A2" s="25"/>
      <c r="B2" s="25"/>
      <c r="C2" s="25"/>
      <c r="D2" s="25"/>
      <c r="E2" s="25"/>
      <c r="F2" s="25"/>
      <c r="G2" s="25"/>
      <c r="H2" s="25"/>
      <c r="I2" s="25"/>
      <c r="J2" s="47"/>
      <c r="K2" s="47"/>
      <c r="L2" s="47"/>
      <c r="M2" s="47"/>
      <c r="N2" s="47"/>
      <c r="O2" s="25"/>
      <c r="P2" s="25"/>
      <c r="Q2" s="25"/>
      <c r="R2" s="25"/>
      <c r="S2" s="25"/>
      <c r="T2" s="25"/>
      <c r="U2" s="25"/>
      <c r="V2" s="25"/>
      <c r="W2" s="77"/>
      <c r="X2" s="19"/>
    </row>
    <row r="3" customFormat="1" spans="1:39">
      <c r="A3" s="27" t="s">
        <v>1</v>
      </c>
      <c r="B3" s="27" t="s">
        <v>2</v>
      </c>
      <c r="C3" s="27" t="s">
        <v>3</v>
      </c>
      <c r="D3" s="27" t="s">
        <v>4</v>
      </c>
      <c r="E3" s="27" t="s">
        <v>5</v>
      </c>
      <c r="F3" s="28" t="s">
        <v>6</v>
      </c>
      <c r="G3" s="28"/>
      <c r="H3" s="27" t="s">
        <v>7</v>
      </c>
      <c r="I3" s="27" t="s">
        <v>8</v>
      </c>
      <c r="J3" s="28" t="s">
        <v>9</v>
      </c>
      <c r="K3" s="28"/>
      <c r="L3" s="28"/>
      <c r="M3" s="28"/>
      <c r="N3" s="27" t="s">
        <v>10</v>
      </c>
      <c r="O3" s="27" t="s">
        <v>11</v>
      </c>
      <c r="P3" s="27" t="s">
        <v>12</v>
      </c>
      <c r="Q3" s="27" t="s">
        <v>13</v>
      </c>
      <c r="R3" s="27" t="s">
        <v>14</v>
      </c>
      <c r="S3" s="27" t="s">
        <v>15</v>
      </c>
      <c r="T3" s="27" t="s">
        <v>16</v>
      </c>
      <c r="U3" s="27" t="s">
        <v>17</v>
      </c>
      <c r="V3" s="27" t="s">
        <v>18</v>
      </c>
      <c r="W3" s="79" t="s">
        <v>19</v>
      </c>
      <c r="X3" s="28" t="s">
        <v>20</v>
      </c>
      <c r="Y3" s="93" t="s">
        <v>21</v>
      </c>
      <c r="Z3" s="93" t="s">
        <v>22</v>
      </c>
      <c r="AA3" s="203" t="s">
        <v>23</v>
      </c>
      <c r="AB3" s="94" t="s">
        <v>24</v>
      </c>
      <c r="AC3" s="94" t="s">
        <v>25</v>
      </c>
      <c r="AD3" s="95" t="s">
        <v>26</v>
      </c>
      <c r="AE3" s="95" t="s">
        <v>27</v>
      </c>
      <c r="AF3" s="95" t="s">
        <v>25</v>
      </c>
      <c r="AG3" s="206" t="s">
        <v>28</v>
      </c>
      <c r="AH3" s="207" t="s">
        <v>29</v>
      </c>
      <c r="AI3" s="95" t="s">
        <v>30</v>
      </c>
      <c r="AJ3" s="95" t="s">
        <v>31</v>
      </c>
      <c r="AK3" s="95" t="s">
        <v>32</v>
      </c>
      <c r="AL3" s="208"/>
      <c r="AM3" s="209" t="s">
        <v>33</v>
      </c>
    </row>
    <row r="4" customFormat="1" spans="1:40">
      <c r="A4" s="29"/>
      <c r="B4" s="29"/>
      <c r="C4" s="29"/>
      <c r="D4" s="29"/>
      <c r="E4" s="29"/>
      <c r="F4" s="27" t="s">
        <v>34</v>
      </c>
      <c r="G4" s="27" t="s">
        <v>35</v>
      </c>
      <c r="H4" s="29"/>
      <c r="I4" s="29"/>
      <c r="J4" s="28" t="s">
        <v>29</v>
      </c>
      <c r="K4" s="28" t="s">
        <v>36</v>
      </c>
      <c r="L4" s="28"/>
      <c r="M4" s="28" t="s">
        <v>32</v>
      </c>
      <c r="N4" s="29"/>
      <c r="O4" s="29"/>
      <c r="P4" s="29"/>
      <c r="Q4" s="29"/>
      <c r="R4" s="29"/>
      <c r="S4" s="29"/>
      <c r="T4" s="29"/>
      <c r="U4" s="29"/>
      <c r="V4" s="80"/>
      <c r="W4" s="81"/>
      <c r="X4" s="28"/>
      <c r="Y4" s="93"/>
      <c r="Z4" s="93"/>
      <c r="AA4" s="203"/>
      <c r="AB4" s="94"/>
      <c r="AC4" s="94"/>
      <c r="AD4" s="95"/>
      <c r="AE4" s="95"/>
      <c r="AF4" s="95"/>
      <c r="AG4" s="206"/>
      <c r="AH4" s="207"/>
      <c r="AI4" s="95"/>
      <c r="AJ4" s="95"/>
      <c r="AK4" s="95"/>
      <c r="AL4" s="208"/>
      <c r="AM4" s="209"/>
      <c r="AN4" s="200"/>
    </row>
    <row r="5" s="1" customFormat="1" ht="21" customHeight="1" spans="1:40">
      <c r="A5" s="30"/>
      <c r="B5" s="30"/>
      <c r="C5" s="30"/>
      <c r="D5" s="30"/>
      <c r="E5" s="30"/>
      <c r="F5" s="30"/>
      <c r="G5" s="30"/>
      <c r="H5" s="30"/>
      <c r="I5" s="30"/>
      <c r="J5" s="28"/>
      <c r="K5" s="28" t="s">
        <v>37</v>
      </c>
      <c r="L5" s="28" t="s">
        <v>38</v>
      </c>
      <c r="M5" s="28"/>
      <c r="N5" s="30"/>
      <c r="O5" s="30"/>
      <c r="P5" s="30"/>
      <c r="Q5" s="30"/>
      <c r="R5" s="30"/>
      <c r="S5" s="30"/>
      <c r="T5" s="30"/>
      <c r="U5" s="30"/>
      <c r="V5" s="82"/>
      <c r="W5" s="83"/>
      <c r="X5" s="28"/>
      <c r="Y5" s="93"/>
      <c r="Z5" s="93"/>
      <c r="AA5" s="203"/>
      <c r="AB5" s="94"/>
      <c r="AC5" s="94"/>
      <c r="AD5" s="95"/>
      <c r="AE5" s="95"/>
      <c r="AF5" s="95"/>
      <c r="AG5" s="206"/>
      <c r="AH5" s="210"/>
      <c r="AI5" s="211"/>
      <c r="AJ5" s="211"/>
      <c r="AK5" s="211"/>
      <c r="AL5" s="208"/>
      <c r="AM5" s="209"/>
      <c r="AN5" s="212"/>
    </row>
    <row r="6" s="2" customFormat="1" ht="27" hidden="1" customHeight="1" spans="1:40">
      <c r="A6" s="31" t="s">
        <v>39</v>
      </c>
      <c r="B6" s="31"/>
      <c r="C6" s="32"/>
      <c r="D6" s="32"/>
      <c r="E6" s="32"/>
      <c r="F6" s="32"/>
      <c r="G6" s="32"/>
      <c r="H6" s="32"/>
      <c r="I6" s="32"/>
      <c r="J6" s="51">
        <f t="shared" ref="J6:M6" si="0">SUM(J7,J311,J320,J1010,J1018,J1044,J1045,J1048)</f>
        <v>264856.647</v>
      </c>
      <c r="K6" s="51">
        <f t="shared" si="0"/>
        <v>243765.647</v>
      </c>
      <c r="L6" s="51">
        <f t="shared" si="0"/>
        <v>21032</v>
      </c>
      <c r="M6" s="51">
        <f t="shared" si="0"/>
        <v>59</v>
      </c>
      <c r="N6" s="52"/>
      <c r="O6" s="52"/>
      <c r="P6" s="53"/>
      <c r="Q6" s="53"/>
      <c r="R6" s="53"/>
      <c r="S6" s="53"/>
      <c r="T6" s="53"/>
      <c r="U6" s="53"/>
      <c r="V6" s="53"/>
      <c r="W6" s="84"/>
      <c r="X6" s="54"/>
      <c r="Y6" s="99"/>
      <c r="Z6" s="99"/>
      <c r="AA6" s="204"/>
      <c r="AB6" s="53"/>
      <c r="AC6" s="52"/>
      <c r="AD6" s="115"/>
      <c r="AE6" s="105" t="s">
        <v>39</v>
      </c>
      <c r="AF6" s="205"/>
      <c r="AG6" s="34"/>
      <c r="AH6" s="51">
        <f t="shared" ref="AH6:AK6" si="1">SUM(AH7,AH311,AH320,AH1010,AH1018,AH1044,AH1045,AH1048)</f>
        <v>264856.647</v>
      </c>
      <c r="AI6" s="51">
        <f t="shared" si="1"/>
        <v>139250.79</v>
      </c>
      <c r="AJ6" s="51">
        <f t="shared" si="1"/>
        <v>21032</v>
      </c>
      <c r="AK6" s="51">
        <f t="shared" si="1"/>
        <v>104573.857</v>
      </c>
      <c r="AL6" s="213">
        <f>J6-AH6</f>
        <v>0</v>
      </c>
      <c r="AN6" s="214"/>
    </row>
    <row r="7" s="3" customFormat="1" ht="27" hidden="1" customHeight="1" spans="1:40">
      <c r="A7" s="31" t="s">
        <v>40</v>
      </c>
      <c r="B7" s="31"/>
      <c r="C7" s="32"/>
      <c r="D7" s="32"/>
      <c r="E7" s="32"/>
      <c r="F7" s="32"/>
      <c r="G7" s="32"/>
      <c r="H7" s="32"/>
      <c r="I7" s="32"/>
      <c r="J7" s="54">
        <f>SUM(J8:J310)</f>
        <v>168913.02</v>
      </c>
      <c r="K7" s="54">
        <f>SUM(K8:K310)</f>
        <v>157852.02</v>
      </c>
      <c r="L7" s="54">
        <f>SUM(L8:L310)</f>
        <v>11002</v>
      </c>
      <c r="M7" s="54">
        <f>SUM(M8:M310)</f>
        <v>59</v>
      </c>
      <c r="N7" s="52"/>
      <c r="O7" s="52"/>
      <c r="P7" s="53"/>
      <c r="Q7" s="53"/>
      <c r="R7" s="53"/>
      <c r="S7" s="53"/>
      <c r="T7" s="53"/>
      <c r="U7" s="53"/>
      <c r="V7" s="53"/>
      <c r="W7" s="84"/>
      <c r="X7" s="54"/>
      <c r="Y7" s="99"/>
      <c r="Z7" s="99"/>
      <c r="AA7" s="204"/>
      <c r="AB7" s="53"/>
      <c r="AC7" s="52"/>
      <c r="AD7" s="115"/>
      <c r="AE7" s="105" t="s">
        <v>41</v>
      </c>
      <c r="AF7" s="205"/>
      <c r="AG7" s="34"/>
      <c r="AH7" s="33">
        <f>SUM(AH8:AH310)</f>
        <v>168913.02</v>
      </c>
      <c r="AI7" s="33">
        <f>SUM(AI8:AI310)</f>
        <v>91670.8</v>
      </c>
      <c r="AJ7" s="33">
        <f>SUM(AJ8:AJ310)</f>
        <v>11002</v>
      </c>
      <c r="AK7" s="33">
        <f>SUM(AK8:AK310)</f>
        <v>66240.22</v>
      </c>
      <c r="AL7" s="213">
        <f t="shared" ref="AL7:AL70" si="2">J7-AH7</f>
        <v>0</v>
      </c>
      <c r="AN7" s="214"/>
    </row>
    <row r="8" s="4" customFormat="1" ht="131" hidden="1" customHeight="1" spans="1:40">
      <c r="A8" s="33">
        <v>1</v>
      </c>
      <c r="B8" s="34" t="s">
        <v>42</v>
      </c>
      <c r="C8" s="33" t="s">
        <v>43</v>
      </c>
      <c r="D8" s="33" t="s">
        <v>44</v>
      </c>
      <c r="E8" s="33" t="s">
        <v>45</v>
      </c>
      <c r="F8" s="33" t="s">
        <v>46</v>
      </c>
      <c r="G8" s="33" t="s">
        <v>47</v>
      </c>
      <c r="H8" s="33" t="s">
        <v>48</v>
      </c>
      <c r="I8" s="55" t="s">
        <v>49</v>
      </c>
      <c r="J8" s="34">
        <v>650</v>
      </c>
      <c r="K8" s="34">
        <v>650</v>
      </c>
      <c r="L8" s="33">
        <v>0</v>
      </c>
      <c r="M8" s="33">
        <v>0</v>
      </c>
      <c r="N8" s="55" t="s">
        <v>50</v>
      </c>
      <c r="O8" s="55" t="s">
        <v>51</v>
      </c>
      <c r="P8" s="56">
        <v>100</v>
      </c>
      <c r="Q8" s="33" t="s">
        <v>52</v>
      </c>
      <c r="R8" s="33" t="s">
        <v>52</v>
      </c>
      <c r="S8" s="33" t="s">
        <v>52</v>
      </c>
      <c r="T8" s="33" t="s">
        <v>53</v>
      </c>
      <c r="U8" s="85" t="s">
        <v>54</v>
      </c>
      <c r="V8" s="33" t="s">
        <v>55</v>
      </c>
      <c r="W8" s="86">
        <v>18314573946</v>
      </c>
      <c r="X8" s="33" t="s">
        <v>56</v>
      </c>
      <c r="Y8" s="104">
        <v>45352</v>
      </c>
      <c r="Z8" s="104">
        <v>45627</v>
      </c>
      <c r="AA8" s="104" t="s">
        <v>57</v>
      </c>
      <c r="AB8" s="33"/>
      <c r="AC8" s="33"/>
      <c r="AD8" s="115" t="s">
        <v>58</v>
      </c>
      <c r="AE8" s="105"/>
      <c r="AF8" s="205"/>
      <c r="AG8" s="34" t="s">
        <v>59</v>
      </c>
      <c r="AH8" s="34">
        <v>650</v>
      </c>
      <c r="AI8" s="34">
        <v>650</v>
      </c>
      <c r="AJ8" s="33">
        <v>0</v>
      </c>
      <c r="AK8" s="33">
        <f t="shared" ref="AK8:AK71" si="3">AH8-AI8-AJ8</f>
        <v>0</v>
      </c>
      <c r="AL8" s="213">
        <f t="shared" si="2"/>
        <v>0</v>
      </c>
      <c r="AN8" s="214"/>
    </row>
    <row r="9" s="4" customFormat="1" ht="252" hidden="1" customHeight="1" spans="1:40">
      <c r="A9" s="33">
        <v>2</v>
      </c>
      <c r="B9" s="34" t="s">
        <v>42</v>
      </c>
      <c r="C9" s="33" t="s">
        <v>43</v>
      </c>
      <c r="D9" s="33" t="s">
        <v>44</v>
      </c>
      <c r="E9" s="33" t="s">
        <v>60</v>
      </c>
      <c r="F9" s="33" t="s">
        <v>61</v>
      </c>
      <c r="G9" s="33"/>
      <c r="H9" s="33" t="s">
        <v>48</v>
      </c>
      <c r="I9" s="57" t="s">
        <v>62</v>
      </c>
      <c r="J9" s="34">
        <v>1810</v>
      </c>
      <c r="K9" s="34">
        <v>1810</v>
      </c>
      <c r="L9" s="33">
        <v>0</v>
      </c>
      <c r="M9" s="33">
        <v>0</v>
      </c>
      <c r="N9" s="55" t="s">
        <v>63</v>
      </c>
      <c r="O9" s="55" t="s">
        <v>64</v>
      </c>
      <c r="P9" s="56">
        <v>12000</v>
      </c>
      <c r="Q9" s="33" t="s">
        <v>52</v>
      </c>
      <c r="R9" s="33" t="s">
        <v>52</v>
      </c>
      <c r="S9" s="33" t="s">
        <v>52</v>
      </c>
      <c r="T9" s="33" t="s">
        <v>53</v>
      </c>
      <c r="U9" s="33" t="s">
        <v>54</v>
      </c>
      <c r="V9" s="33" t="s">
        <v>55</v>
      </c>
      <c r="W9" s="86">
        <v>18314573946</v>
      </c>
      <c r="X9" s="33" t="s">
        <v>56</v>
      </c>
      <c r="Y9" s="104">
        <v>45292</v>
      </c>
      <c r="Z9" s="104">
        <v>45627</v>
      </c>
      <c r="AA9" s="104" t="s">
        <v>57</v>
      </c>
      <c r="AB9" s="33"/>
      <c r="AC9" s="33"/>
      <c r="AD9" s="115" t="s">
        <v>58</v>
      </c>
      <c r="AE9" s="105"/>
      <c r="AF9" s="205"/>
      <c r="AG9" s="34" t="s">
        <v>59</v>
      </c>
      <c r="AH9" s="34">
        <v>1810</v>
      </c>
      <c r="AI9" s="34">
        <v>1810</v>
      </c>
      <c r="AJ9" s="33"/>
      <c r="AK9" s="33">
        <f t="shared" si="3"/>
        <v>0</v>
      </c>
      <c r="AL9" s="213">
        <f t="shared" si="2"/>
        <v>0</v>
      </c>
      <c r="AN9" s="214"/>
    </row>
    <row r="10" s="4" customFormat="1" ht="213" hidden="1" customHeight="1" spans="1:40">
      <c r="A10" s="33">
        <v>3</v>
      </c>
      <c r="B10" s="34" t="s">
        <v>42</v>
      </c>
      <c r="C10" s="33" t="s">
        <v>65</v>
      </c>
      <c r="D10" s="33" t="s">
        <v>66</v>
      </c>
      <c r="E10" s="33" t="s">
        <v>67</v>
      </c>
      <c r="F10" s="33" t="s">
        <v>68</v>
      </c>
      <c r="G10" s="33"/>
      <c r="H10" s="33" t="s">
        <v>48</v>
      </c>
      <c r="I10" s="55" t="s">
        <v>69</v>
      </c>
      <c r="J10" s="34">
        <v>3710</v>
      </c>
      <c r="K10" s="34">
        <v>3710</v>
      </c>
      <c r="L10" s="33">
        <v>0</v>
      </c>
      <c r="M10" s="33">
        <v>0</v>
      </c>
      <c r="N10" s="55" t="s">
        <v>70</v>
      </c>
      <c r="O10" s="55" t="s">
        <v>71</v>
      </c>
      <c r="P10" s="56">
        <v>1000</v>
      </c>
      <c r="Q10" s="33" t="s">
        <v>52</v>
      </c>
      <c r="R10" s="33" t="s">
        <v>52</v>
      </c>
      <c r="S10" s="33" t="s">
        <v>52</v>
      </c>
      <c r="T10" s="33" t="s">
        <v>53</v>
      </c>
      <c r="U10" s="33" t="s">
        <v>54</v>
      </c>
      <c r="V10" s="33" t="s">
        <v>55</v>
      </c>
      <c r="W10" s="86">
        <v>18314573946</v>
      </c>
      <c r="X10" s="33" t="s">
        <v>56</v>
      </c>
      <c r="Y10" s="104">
        <v>45352</v>
      </c>
      <c r="Z10" s="104">
        <v>45657</v>
      </c>
      <c r="AA10" s="104" t="s">
        <v>57</v>
      </c>
      <c r="AB10" s="37"/>
      <c r="AC10" s="43" t="s">
        <v>72</v>
      </c>
      <c r="AD10" s="115" t="s">
        <v>58</v>
      </c>
      <c r="AE10" s="105"/>
      <c r="AF10" s="205"/>
      <c r="AG10" s="34" t="s">
        <v>59</v>
      </c>
      <c r="AH10" s="34">
        <v>3710</v>
      </c>
      <c r="AI10" s="34">
        <v>3710</v>
      </c>
      <c r="AJ10" s="33">
        <v>0</v>
      </c>
      <c r="AK10" s="33">
        <f t="shared" si="3"/>
        <v>0</v>
      </c>
      <c r="AL10" s="213">
        <f t="shared" si="2"/>
        <v>0</v>
      </c>
      <c r="AN10" s="214"/>
    </row>
    <row r="11" s="4" customFormat="1" ht="286" hidden="1" customHeight="1" spans="1:40">
      <c r="A11" s="33">
        <v>4</v>
      </c>
      <c r="B11" s="34" t="s">
        <v>42</v>
      </c>
      <c r="C11" s="33" t="s">
        <v>65</v>
      </c>
      <c r="D11" s="33" t="s">
        <v>66</v>
      </c>
      <c r="E11" s="33" t="s">
        <v>73</v>
      </c>
      <c r="F11" s="33" t="s">
        <v>68</v>
      </c>
      <c r="G11" s="33" t="s">
        <v>74</v>
      </c>
      <c r="H11" s="33" t="s">
        <v>75</v>
      </c>
      <c r="I11" s="55" t="s">
        <v>76</v>
      </c>
      <c r="J11" s="34">
        <v>3000</v>
      </c>
      <c r="K11" s="34">
        <v>3000</v>
      </c>
      <c r="L11" s="33">
        <v>0</v>
      </c>
      <c r="M11" s="33">
        <v>0</v>
      </c>
      <c r="N11" s="55" t="s">
        <v>77</v>
      </c>
      <c r="O11" s="55" t="s">
        <v>78</v>
      </c>
      <c r="P11" s="56">
        <v>3000</v>
      </c>
      <c r="Q11" s="33" t="s">
        <v>52</v>
      </c>
      <c r="R11" s="33" t="s">
        <v>52</v>
      </c>
      <c r="S11" s="33" t="s">
        <v>52</v>
      </c>
      <c r="T11" s="33" t="s">
        <v>53</v>
      </c>
      <c r="U11" s="33" t="s">
        <v>54</v>
      </c>
      <c r="V11" s="33" t="s">
        <v>79</v>
      </c>
      <c r="W11" s="86">
        <v>18987408900</v>
      </c>
      <c r="X11" s="33" t="s">
        <v>56</v>
      </c>
      <c r="Y11" s="104">
        <v>45323</v>
      </c>
      <c r="Z11" s="104">
        <v>45689</v>
      </c>
      <c r="AA11" s="104" t="s">
        <v>57</v>
      </c>
      <c r="AB11" s="37"/>
      <c r="AC11" s="37"/>
      <c r="AD11" s="115" t="s">
        <v>58</v>
      </c>
      <c r="AE11" s="105"/>
      <c r="AF11" s="205"/>
      <c r="AG11" s="34" t="s">
        <v>59</v>
      </c>
      <c r="AH11" s="34">
        <v>3000</v>
      </c>
      <c r="AI11" s="34">
        <v>3000</v>
      </c>
      <c r="AJ11" s="33"/>
      <c r="AK11" s="33">
        <f t="shared" si="3"/>
        <v>0</v>
      </c>
      <c r="AL11" s="213">
        <f t="shared" si="2"/>
        <v>0</v>
      </c>
      <c r="AN11" s="214"/>
    </row>
    <row r="12" s="4" customFormat="1" ht="275" hidden="1" customHeight="1" spans="1:40">
      <c r="A12" s="33">
        <v>5</v>
      </c>
      <c r="B12" s="34" t="s">
        <v>42</v>
      </c>
      <c r="C12" s="34" t="s">
        <v>65</v>
      </c>
      <c r="D12" s="34" t="s">
        <v>80</v>
      </c>
      <c r="E12" s="34" t="s">
        <v>81</v>
      </c>
      <c r="F12" s="36" t="s">
        <v>82</v>
      </c>
      <c r="G12" s="34"/>
      <c r="H12" s="34" t="s">
        <v>48</v>
      </c>
      <c r="I12" s="58" t="s">
        <v>83</v>
      </c>
      <c r="J12" s="34">
        <v>400</v>
      </c>
      <c r="K12" s="34">
        <v>400</v>
      </c>
      <c r="L12" s="34">
        <v>0</v>
      </c>
      <c r="M12" s="34">
        <v>0</v>
      </c>
      <c r="N12" s="59" t="s">
        <v>84</v>
      </c>
      <c r="O12" s="59" t="s">
        <v>85</v>
      </c>
      <c r="P12" s="65">
        <v>3500</v>
      </c>
      <c r="Q12" s="34" t="s">
        <v>52</v>
      </c>
      <c r="R12" s="34" t="s">
        <v>52</v>
      </c>
      <c r="S12" s="34" t="s">
        <v>52</v>
      </c>
      <c r="T12" s="34" t="s">
        <v>53</v>
      </c>
      <c r="U12" s="85" t="s">
        <v>86</v>
      </c>
      <c r="V12" s="34" t="s">
        <v>87</v>
      </c>
      <c r="W12" s="87" t="s">
        <v>88</v>
      </c>
      <c r="X12" s="34" t="s">
        <v>56</v>
      </c>
      <c r="Y12" s="107">
        <v>45306</v>
      </c>
      <c r="Z12" s="107">
        <v>45627</v>
      </c>
      <c r="AA12" s="104" t="s">
        <v>89</v>
      </c>
      <c r="AB12" s="34"/>
      <c r="AC12" s="34"/>
      <c r="AD12" s="115" t="s">
        <v>58</v>
      </c>
      <c r="AE12" s="105"/>
      <c r="AF12" s="205"/>
      <c r="AG12" s="34" t="s">
        <v>52</v>
      </c>
      <c r="AH12" s="34">
        <v>400</v>
      </c>
      <c r="AI12" s="34">
        <v>400</v>
      </c>
      <c r="AJ12" s="34">
        <v>0</v>
      </c>
      <c r="AK12" s="33">
        <f t="shared" si="3"/>
        <v>0</v>
      </c>
      <c r="AL12" s="213">
        <f t="shared" si="2"/>
        <v>0</v>
      </c>
      <c r="AN12" s="214"/>
    </row>
    <row r="13" s="4" customFormat="1" ht="118" hidden="1" customHeight="1" spans="1:40">
      <c r="A13" s="33">
        <v>6</v>
      </c>
      <c r="B13" s="34" t="s">
        <v>42</v>
      </c>
      <c r="C13" s="37" t="s">
        <v>43</v>
      </c>
      <c r="D13" s="37" t="s">
        <v>44</v>
      </c>
      <c r="E13" s="38" t="s">
        <v>90</v>
      </c>
      <c r="F13" s="39" t="s">
        <v>91</v>
      </c>
      <c r="G13" s="39" t="s">
        <v>92</v>
      </c>
      <c r="H13" s="39" t="s">
        <v>48</v>
      </c>
      <c r="I13" s="61" t="s">
        <v>93</v>
      </c>
      <c r="J13" s="39">
        <v>5000</v>
      </c>
      <c r="K13" s="38">
        <v>5000</v>
      </c>
      <c r="L13" s="62"/>
      <c r="M13" s="62"/>
      <c r="N13" s="39" t="s">
        <v>94</v>
      </c>
      <c r="O13" s="39" t="s">
        <v>78</v>
      </c>
      <c r="P13" s="39">
        <v>100</v>
      </c>
      <c r="Q13" s="39" t="s">
        <v>52</v>
      </c>
      <c r="R13" s="39" t="s">
        <v>52</v>
      </c>
      <c r="S13" s="39" t="s">
        <v>52</v>
      </c>
      <c r="T13" s="33" t="s">
        <v>53</v>
      </c>
      <c r="U13" s="33" t="s">
        <v>95</v>
      </c>
      <c r="V13" s="33" t="s">
        <v>96</v>
      </c>
      <c r="W13" s="86">
        <v>13648747575</v>
      </c>
      <c r="X13" s="62" t="s">
        <v>56</v>
      </c>
      <c r="Y13" s="109">
        <v>45383</v>
      </c>
      <c r="Z13" s="109">
        <v>45717</v>
      </c>
      <c r="AA13" s="104" t="s">
        <v>57</v>
      </c>
      <c r="AB13" s="39"/>
      <c r="AC13" s="110" t="s">
        <v>97</v>
      </c>
      <c r="AD13" s="115" t="s">
        <v>58</v>
      </c>
      <c r="AE13" s="105"/>
      <c r="AF13" s="205"/>
      <c r="AG13" s="34" t="s">
        <v>52</v>
      </c>
      <c r="AH13" s="62">
        <v>5000</v>
      </c>
      <c r="AI13" s="62">
        <v>500</v>
      </c>
      <c r="AJ13" s="62">
        <v>0</v>
      </c>
      <c r="AK13" s="33">
        <f t="shared" si="3"/>
        <v>4500</v>
      </c>
      <c r="AL13" s="213">
        <f t="shared" si="2"/>
        <v>0</v>
      </c>
      <c r="AN13" s="214"/>
    </row>
    <row r="14" s="4" customFormat="1" ht="349" hidden="1" customHeight="1" spans="1:40">
      <c r="A14" s="33">
        <v>7</v>
      </c>
      <c r="B14" s="34" t="s">
        <v>42</v>
      </c>
      <c r="C14" s="33" t="s">
        <v>43</v>
      </c>
      <c r="D14" s="33" t="s">
        <v>44</v>
      </c>
      <c r="E14" s="34" t="s">
        <v>98</v>
      </c>
      <c r="F14" s="33" t="s">
        <v>99</v>
      </c>
      <c r="G14" s="33" t="s">
        <v>100</v>
      </c>
      <c r="H14" s="33" t="s">
        <v>48</v>
      </c>
      <c r="I14" s="63" t="s">
        <v>101</v>
      </c>
      <c r="J14" s="33">
        <v>1367.8</v>
      </c>
      <c r="K14" s="33">
        <v>1367.8</v>
      </c>
      <c r="L14" s="33">
        <v>0</v>
      </c>
      <c r="M14" s="33">
        <v>0</v>
      </c>
      <c r="N14" s="55" t="s">
        <v>102</v>
      </c>
      <c r="O14" s="45" t="s">
        <v>103</v>
      </c>
      <c r="P14" s="33">
        <v>9119</v>
      </c>
      <c r="Q14" s="33" t="s">
        <v>52</v>
      </c>
      <c r="R14" s="33" t="s">
        <v>52</v>
      </c>
      <c r="S14" s="33" t="s">
        <v>52</v>
      </c>
      <c r="T14" s="33" t="s">
        <v>53</v>
      </c>
      <c r="U14" s="33" t="s">
        <v>104</v>
      </c>
      <c r="V14" s="33" t="s">
        <v>105</v>
      </c>
      <c r="W14" s="86">
        <v>18087486777</v>
      </c>
      <c r="X14" s="33" t="s">
        <v>56</v>
      </c>
      <c r="Y14" s="114">
        <v>45352</v>
      </c>
      <c r="Z14" s="114">
        <v>45627</v>
      </c>
      <c r="AA14" s="104" t="s">
        <v>57</v>
      </c>
      <c r="AB14" s="39"/>
      <c r="AC14" s="110" t="s">
        <v>97</v>
      </c>
      <c r="AD14" s="115" t="s">
        <v>58</v>
      </c>
      <c r="AE14" s="105"/>
      <c r="AF14" s="205"/>
      <c r="AG14" s="34" t="s">
        <v>59</v>
      </c>
      <c r="AH14" s="62">
        <f>1378-10.2</f>
        <v>1367.8</v>
      </c>
      <c r="AI14" s="62">
        <f>1378-10.2</f>
        <v>1367.8</v>
      </c>
      <c r="AJ14" s="62">
        <v>0</v>
      </c>
      <c r="AK14" s="33">
        <f t="shared" si="3"/>
        <v>0</v>
      </c>
      <c r="AL14" s="213">
        <f t="shared" si="2"/>
        <v>0</v>
      </c>
      <c r="AN14" s="214"/>
    </row>
    <row r="15" s="4" customFormat="1" ht="89" hidden="1" customHeight="1" spans="1:40">
      <c r="A15" s="33">
        <v>8</v>
      </c>
      <c r="B15" s="34" t="s">
        <v>42</v>
      </c>
      <c r="C15" s="37" t="s">
        <v>43</v>
      </c>
      <c r="D15" s="37" t="s">
        <v>44</v>
      </c>
      <c r="E15" s="38" t="s">
        <v>106</v>
      </c>
      <c r="F15" s="39" t="s">
        <v>99</v>
      </c>
      <c r="G15" s="39" t="s">
        <v>107</v>
      </c>
      <c r="H15" s="39" t="s">
        <v>48</v>
      </c>
      <c r="I15" s="61" t="s">
        <v>108</v>
      </c>
      <c r="J15" s="39">
        <v>135</v>
      </c>
      <c r="K15" s="38">
        <v>135</v>
      </c>
      <c r="L15" s="62"/>
      <c r="M15" s="62"/>
      <c r="N15" s="39" t="s">
        <v>109</v>
      </c>
      <c r="O15" s="39" t="s">
        <v>110</v>
      </c>
      <c r="P15" s="39">
        <v>412</v>
      </c>
      <c r="Q15" s="39" t="s">
        <v>52</v>
      </c>
      <c r="R15" s="39" t="s">
        <v>52</v>
      </c>
      <c r="S15" s="39" t="s">
        <v>52</v>
      </c>
      <c r="T15" s="33" t="s">
        <v>53</v>
      </c>
      <c r="U15" s="33" t="s">
        <v>104</v>
      </c>
      <c r="V15" s="33" t="s">
        <v>105</v>
      </c>
      <c r="W15" s="86">
        <v>18087486777</v>
      </c>
      <c r="X15" s="62" t="s">
        <v>56</v>
      </c>
      <c r="Y15" s="114">
        <v>45352</v>
      </c>
      <c r="Z15" s="114">
        <v>45627</v>
      </c>
      <c r="AA15" s="104" t="s">
        <v>57</v>
      </c>
      <c r="AB15" s="39"/>
      <c r="AC15" s="110" t="s">
        <v>97</v>
      </c>
      <c r="AD15" s="115" t="s">
        <v>58</v>
      </c>
      <c r="AE15" s="105"/>
      <c r="AF15" s="205"/>
      <c r="AG15" s="34" t="s">
        <v>52</v>
      </c>
      <c r="AH15" s="62">
        <v>135</v>
      </c>
      <c r="AI15" s="62">
        <v>135</v>
      </c>
      <c r="AJ15" s="62">
        <v>0</v>
      </c>
      <c r="AK15" s="33">
        <f t="shared" si="3"/>
        <v>0</v>
      </c>
      <c r="AL15" s="213">
        <f t="shared" si="2"/>
        <v>0</v>
      </c>
      <c r="AN15" s="214"/>
    </row>
    <row r="16" s="4" customFormat="1" ht="122" hidden="1" customHeight="1" spans="1:40">
      <c r="A16" s="33">
        <v>9</v>
      </c>
      <c r="B16" s="34" t="s">
        <v>42</v>
      </c>
      <c r="C16" s="37" t="s">
        <v>43</v>
      </c>
      <c r="D16" s="37" t="s">
        <v>44</v>
      </c>
      <c r="E16" s="38" t="s">
        <v>111</v>
      </c>
      <c r="F16" s="39" t="s">
        <v>112</v>
      </c>
      <c r="G16" s="39" t="s">
        <v>113</v>
      </c>
      <c r="H16" s="39" t="s">
        <v>48</v>
      </c>
      <c r="I16" s="61" t="s">
        <v>114</v>
      </c>
      <c r="J16" s="39">
        <v>339.2</v>
      </c>
      <c r="K16" s="38">
        <v>339.2</v>
      </c>
      <c r="L16" s="62"/>
      <c r="M16" s="62"/>
      <c r="N16" s="64" t="s">
        <v>115</v>
      </c>
      <c r="O16" s="39" t="s">
        <v>116</v>
      </c>
      <c r="P16" s="39" t="s">
        <v>117</v>
      </c>
      <c r="Q16" s="39" t="s">
        <v>52</v>
      </c>
      <c r="R16" s="39" t="s">
        <v>52</v>
      </c>
      <c r="S16" s="39" t="s">
        <v>52</v>
      </c>
      <c r="T16" s="33" t="s">
        <v>53</v>
      </c>
      <c r="U16" s="33" t="s">
        <v>118</v>
      </c>
      <c r="V16" s="33" t="s">
        <v>119</v>
      </c>
      <c r="W16" s="86">
        <v>13769875596</v>
      </c>
      <c r="X16" s="62" t="s">
        <v>56</v>
      </c>
      <c r="Y16" s="109">
        <v>45292</v>
      </c>
      <c r="Z16" s="109">
        <v>45627</v>
      </c>
      <c r="AA16" s="104" t="s">
        <v>57</v>
      </c>
      <c r="AB16" s="39"/>
      <c r="AC16" s="110" t="s">
        <v>97</v>
      </c>
      <c r="AD16" s="115" t="s">
        <v>58</v>
      </c>
      <c r="AE16" s="105"/>
      <c r="AF16" s="205"/>
      <c r="AG16" s="34" t="s">
        <v>52</v>
      </c>
      <c r="AH16" s="62">
        <v>339.2</v>
      </c>
      <c r="AI16" s="62">
        <v>339.2</v>
      </c>
      <c r="AJ16" s="62">
        <v>0</v>
      </c>
      <c r="AK16" s="33">
        <f t="shared" si="3"/>
        <v>0</v>
      </c>
      <c r="AL16" s="213">
        <f t="shared" si="2"/>
        <v>0</v>
      </c>
      <c r="AN16" s="214"/>
    </row>
    <row r="17" s="4" customFormat="1" ht="117" hidden="1" customHeight="1" spans="1:40">
      <c r="A17" s="33">
        <v>10</v>
      </c>
      <c r="B17" s="34" t="s">
        <v>42</v>
      </c>
      <c r="C17" s="33" t="s">
        <v>43</v>
      </c>
      <c r="D17" s="33" t="s">
        <v>44</v>
      </c>
      <c r="E17" s="34" t="s">
        <v>120</v>
      </c>
      <c r="F17" s="33" t="s">
        <v>121</v>
      </c>
      <c r="G17" s="33" t="s">
        <v>122</v>
      </c>
      <c r="H17" s="33" t="s">
        <v>48</v>
      </c>
      <c r="I17" s="55" t="s">
        <v>123</v>
      </c>
      <c r="J17" s="33">
        <v>80</v>
      </c>
      <c r="K17" s="33">
        <v>80</v>
      </c>
      <c r="L17" s="33">
        <v>0</v>
      </c>
      <c r="M17" s="33">
        <v>0</v>
      </c>
      <c r="N17" s="55" t="s">
        <v>124</v>
      </c>
      <c r="O17" s="33" t="s">
        <v>85</v>
      </c>
      <c r="P17" s="33">
        <v>198</v>
      </c>
      <c r="Q17" s="33" t="s">
        <v>52</v>
      </c>
      <c r="R17" s="33" t="s">
        <v>52</v>
      </c>
      <c r="S17" s="33" t="s">
        <v>52</v>
      </c>
      <c r="T17" s="33" t="s">
        <v>53</v>
      </c>
      <c r="U17" s="33" t="s">
        <v>125</v>
      </c>
      <c r="V17" s="33" t="s">
        <v>126</v>
      </c>
      <c r="W17" s="86">
        <v>18725485666</v>
      </c>
      <c r="X17" s="33" t="s">
        <v>56</v>
      </c>
      <c r="Y17" s="114">
        <v>45352</v>
      </c>
      <c r="Z17" s="114">
        <v>45383</v>
      </c>
      <c r="AA17" s="104" t="s">
        <v>57</v>
      </c>
      <c r="AB17" s="39"/>
      <c r="AC17" s="117" t="s">
        <v>127</v>
      </c>
      <c r="AD17" s="115" t="s">
        <v>58</v>
      </c>
      <c r="AE17" s="105"/>
      <c r="AF17" s="205"/>
      <c r="AG17" s="34" t="s">
        <v>59</v>
      </c>
      <c r="AH17" s="62">
        <v>80</v>
      </c>
      <c r="AI17" s="62">
        <v>80</v>
      </c>
      <c r="AJ17" s="62"/>
      <c r="AK17" s="33">
        <f t="shared" si="3"/>
        <v>0</v>
      </c>
      <c r="AL17" s="213">
        <f t="shared" si="2"/>
        <v>0</v>
      </c>
      <c r="AN17" s="214"/>
    </row>
    <row r="18" s="4" customFormat="1" ht="321" hidden="1" customHeight="1" spans="1:40">
      <c r="A18" s="33">
        <v>11</v>
      </c>
      <c r="B18" s="34" t="s">
        <v>42</v>
      </c>
      <c r="C18" s="34" t="s">
        <v>65</v>
      </c>
      <c r="D18" s="34" t="s">
        <v>128</v>
      </c>
      <c r="E18" s="34" t="s">
        <v>129</v>
      </c>
      <c r="F18" s="40" t="s">
        <v>130</v>
      </c>
      <c r="G18" s="34" t="s">
        <v>131</v>
      </c>
      <c r="H18" s="34" t="s">
        <v>48</v>
      </c>
      <c r="I18" s="58" t="s">
        <v>132</v>
      </c>
      <c r="J18" s="34">
        <v>400</v>
      </c>
      <c r="K18" s="34">
        <v>400</v>
      </c>
      <c r="L18" s="34">
        <v>0</v>
      </c>
      <c r="M18" s="34">
        <v>0</v>
      </c>
      <c r="N18" s="59" t="s">
        <v>133</v>
      </c>
      <c r="O18" s="59" t="s">
        <v>133</v>
      </c>
      <c r="P18" s="65">
        <v>6000</v>
      </c>
      <c r="Q18" s="34" t="s">
        <v>52</v>
      </c>
      <c r="R18" s="34" t="s">
        <v>52</v>
      </c>
      <c r="S18" s="34" t="s">
        <v>52</v>
      </c>
      <c r="T18" s="34" t="s">
        <v>53</v>
      </c>
      <c r="U18" s="34" t="s">
        <v>134</v>
      </c>
      <c r="V18" s="34" t="s">
        <v>135</v>
      </c>
      <c r="W18" s="87" t="s">
        <v>136</v>
      </c>
      <c r="X18" s="34" t="s">
        <v>56</v>
      </c>
      <c r="Y18" s="107">
        <v>45323</v>
      </c>
      <c r="Z18" s="107">
        <v>45626</v>
      </c>
      <c r="AA18" s="104" t="s">
        <v>57</v>
      </c>
      <c r="AB18" s="34"/>
      <c r="AC18" s="34"/>
      <c r="AD18" s="115" t="s">
        <v>58</v>
      </c>
      <c r="AE18" s="105"/>
      <c r="AF18" s="205"/>
      <c r="AG18" s="34" t="s">
        <v>59</v>
      </c>
      <c r="AH18" s="34">
        <v>400</v>
      </c>
      <c r="AI18" s="34">
        <v>400</v>
      </c>
      <c r="AJ18" s="34">
        <v>0</v>
      </c>
      <c r="AK18" s="33">
        <f t="shared" si="3"/>
        <v>0</v>
      </c>
      <c r="AL18" s="213">
        <f t="shared" si="2"/>
        <v>0</v>
      </c>
      <c r="AN18" s="214"/>
    </row>
    <row r="19" s="4" customFormat="1" ht="255" hidden="1" customHeight="1" spans="1:40">
      <c r="A19" s="33">
        <v>12</v>
      </c>
      <c r="B19" s="34" t="s">
        <v>42</v>
      </c>
      <c r="C19" s="33" t="s">
        <v>43</v>
      </c>
      <c r="D19" s="33" t="s">
        <v>44</v>
      </c>
      <c r="E19" s="33" t="s">
        <v>137</v>
      </c>
      <c r="F19" s="33" t="s">
        <v>138</v>
      </c>
      <c r="G19" s="33" t="s">
        <v>139</v>
      </c>
      <c r="H19" s="33" t="s">
        <v>48</v>
      </c>
      <c r="I19" s="57" t="s">
        <v>140</v>
      </c>
      <c r="J19" s="34">
        <v>731</v>
      </c>
      <c r="K19" s="34">
        <v>731</v>
      </c>
      <c r="L19" s="33">
        <v>0</v>
      </c>
      <c r="M19" s="33">
        <v>0</v>
      </c>
      <c r="N19" s="55" t="s">
        <v>141</v>
      </c>
      <c r="O19" s="201" t="s">
        <v>142</v>
      </c>
      <c r="P19" s="56">
        <v>8283</v>
      </c>
      <c r="Q19" s="33" t="s">
        <v>52</v>
      </c>
      <c r="R19" s="33" t="s">
        <v>52</v>
      </c>
      <c r="S19" s="33" t="s">
        <v>52</v>
      </c>
      <c r="T19" s="33" t="s">
        <v>53</v>
      </c>
      <c r="U19" s="33" t="s">
        <v>143</v>
      </c>
      <c r="V19" s="33" t="s">
        <v>144</v>
      </c>
      <c r="W19" s="86">
        <v>18287487666</v>
      </c>
      <c r="X19" s="33" t="s">
        <v>56</v>
      </c>
      <c r="Y19" s="104">
        <v>45292</v>
      </c>
      <c r="Z19" s="104">
        <v>45627</v>
      </c>
      <c r="AA19" s="104" t="s">
        <v>57</v>
      </c>
      <c r="AB19" s="37"/>
      <c r="AC19" s="37" t="s">
        <v>145</v>
      </c>
      <c r="AD19" s="115" t="s">
        <v>58</v>
      </c>
      <c r="AE19" s="105"/>
      <c r="AF19" s="205"/>
      <c r="AG19" s="34" t="s">
        <v>59</v>
      </c>
      <c r="AH19" s="34">
        <v>731</v>
      </c>
      <c r="AI19" s="34">
        <v>731</v>
      </c>
      <c r="AJ19" s="33">
        <v>0</v>
      </c>
      <c r="AK19" s="33">
        <f t="shared" si="3"/>
        <v>0</v>
      </c>
      <c r="AL19" s="213">
        <f t="shared" si="2"/>
        <v>0</v>
      </c>
      <c r="AN19" s="214"/>
    </row>
    <row r="20" s="4" customFormat="1" ht="158" hidden="1" customHeight="1" spans="1:40">
      <c r="A20" s="33">
        <v>13</v>
      </c>
      <c r="B20" s="34" t="s">
        <v>42</v>
      </c>
      <c r="C20" s="33" t="s">
        <v>65</v>
      </c>
      <c r="D20" s="33" t="s">
        <v>80</v>
      </c>
      <c r="E20" s="33" t="s">
        <v>146</v>
      </c>
      <c r="F20" s="33" t="s">
        <v>147</v>
      </c>
      <c r="G20" s="33" t="s">
        <v>148</v>
      </c>
      <c r="H20" s="33" t="s">
        <v>48</v>
      </c>
      <c r="I20" s="66" t="s">
        <v>149</v>
      </c>
      <c r="J20" s="34">
        <v>400</v>
      </c>
      <c r="K20" s="34">
        <v>400</v>
      </c>
      <c r="L20" s="33">
        <v>0</v>
      </c>
      <c r="M20" s="33">
        <v>0</v>
      </c>
      <c r="N20" s="55" t="s">
        <v>150</v>
      </c>
      <c r="O20" s="55" t="s">
        <v>151</v>
      </c>
      <c r="P20" s="56">
        <v>4070</v>
      </c>
      <c r="Q20" s="33" t="s">
        <v>52</v>
      </c>
      <c r="R20" s="33" t="s">
        <v>52</v>
      </c>
      <c r="S20" s="33" t="s">
        <v>52</v>
      </c>
      <c r="T20" s="33" t="s">
        <v>53</v>
      </c>
      <c r="U20" s="33" t="s">
        <v>53</v>
      </c>
      <c r="V20" s="33" t="s">
        <v>152</v>
      </c>
      <c r="W20" s="86">
        <v>13466055998</v>
      </c>
      <c r="X20" s="33" t="s">
        <v>56</v>
      </c>
      <c r="Y20" s="104">
        <v>45352</v>
      </c>
      <c r="Z20" s="104">
        <v>45627</v>
      </c>
      <c r="AA20" s="104" t="s">
        <v>57</v>
      </c>
      <c r="AB20" s="37"/>
      <c r="AC20" s="37" t="s">
        <v>153</v>
      </c>
      <c r="AD20" s="115" t="s">
        <v>58</v>
      </c>
      <c r="AE20" s="105"/>
      <c r="AF20" s="205"/>
      <c r="AG20" s="34" t="s">
        <v>59</v>
      </c>
      <c r="AH20" s="34">
        <v>400</v>
      </c>
      <c r="AI20" s="34">
        <v>400</v>
      </c>
      <c r="AJ20" s="33">
        <v>0</v>
      </c>
      <c r="AK20" s="33">
        <f t="shared" si="3"/>
        <v>0</v>
      </c>
      <c r="AL20" s="213">
        <f t="shared" si="2"/>
        <v>0</v>
      </c>
      <c r="AN20" s="214"/>
    </row>
    <row r="21" s="4" customFormat="1" ht="139" hidden="1" customHeight="1" spans="1:40">
      <c r="A21" s="33">
        <v>14</v>
      </c>
      <c r="B21" s="34" t="s">
        <v>42</v>
      </c>
      <c r="C21" s="33" t="s">
        <v>65</v>
      </c>
      <c r="D21" s="33" t="s">
        <v>80</v>
      </c>
      <c r="E21" s="33" t="s">
        <v>154</v>
      </c>
      <c r="F21" s="33" t="s">
        <v>147</v>
      </c>
      <c r="G21" s="33" t="s">
        <v>148</v>
      </c>
      <c r="H21" s="33" t="s">
        <v>48</v>
      </c>
      <c r="I21" s="55" t="s">
        <v>155</v>
      </c>
      <c r="J21" s="34">
        <v>1200</v>
      </c>
      <c r="K21" s="34">
        <v>1200</v>
      </c>
      <c r="L21" s="33">
        <v>0</v>
      </c>
      <c r="M21" s="33">
        <v>0</v>
      </c>
      <c r="N21" s="66" t="s">
        <v>156</v>
      </c>
      <c r="O21" s="66" t="s">
        <v>157</v>
      </c>
      <c r="P21" s="56">
        <v>4440</v>
      </c>
      <c r="Q21" s="33" t="s">
        <v>52</v>
      </c>
      <c r="R21" s="33" t="s">
        <v>52</v>
      </c>
      <c r="S21" s="33" t="s">
        <v>52</v>
      </c>
      <c r="T21" s="33" t="s">
        <v>53</v>
      </c>
      <c r="U21" s="33" t="s">
        <v>53</v>
      </c>
      <c r="V21" s="33" t="s">
        <v>152</v>
      </c>
      <c r="W21" s="86">
        <v>13466055998</v>
      </c>
      <c r="X21" s="33" t="s">
        <v>56</v>
      </c>
      <c r="Y21" s="104">
        <v>45352</v>
      </c>
      <c r="Z21" s="104">
        <v>45627</v>
      </c>
      <c r="AA21" s="104" t="s">
        <v>57</v>
      </c>
      <c r="AB21" s="37"/>
      <c r="AC21" s="37" t="s">
        <v>153</v>
      </c>
      <c r="AD21" s="115" t="s">
        <v>58</v>
      </c>
      <c r="AE21" s="105"/>
      <c r="AF21" s="205"/>
      <c r="AG21" s="34" t="s">
        <v>59</v>
      </c>
      <c r="AH21" s="34">
        <v>1200</v>
      </c>
      <c r="AI21" s="34">
        <v>1200</v>
      </c>
      <c r="AJ21" s="33">
        <v>0</v>
      </c>
      <c r="AK21" s="33">
        <f t="shared" si="3"/>
        <v>0</v>
      </c>
      <c r="AL21" s="213">
        <f t="shared" si="2"/>
        <v>0</v>
      </c>
      <c r="AN21" s="214"/>
    </row>
    <row r="22" s="4" customFormat="1" ht="99" hidden="1" customHeight="1" spans="1:40">
      <c r="A22" s="33">
        <v>15</v>
      </c>
      <c r="B22" s="34" t="s">
        <v>42</v>
      </c>
      <c r="C22" s="33" t="s">
        <v>65</v>
      </c>
      <c r="D22" s="33" t="s">
        <v>80</v>
      </c>
      <c r="E22" s="33" t="s">
        <v>158</v>
      </c>
      <c r="F22" s="33" t="s">
        <v>147</v>
      </c>
      <c r="G22" s="33" t="s">
        <v>148</v>
      </c>
      <c r="H22" s="33" t="s">
        <v>48</v>
      </c>
      <c r="I22" s="55" t="s">
        <v>159</v>
      </c>
      <c r="J22" s="34">
        <v>100</v>
      </c>
      <c r="K22" s="34">
        <v>100</v>
      </c>
      <c r="L22" s="33">
        <v>0</v>
      </c>
      <c r="M22" s="33">
        <v>0</v>
      </c>
      <c r="N22" s="55" t="s">
        <v>160</v>
      </c>
      <c r="O22" s="55" t="s">
        <v>161</v>
      </c>
      <c r="P22" s="56">
        <v>160</v>
      </c>
      <c r="Q22" s="33" t="s">
        <v>52</v>
      </c>
      <c r="R22" s="33" t="s">
        <v>52</v>
      </c>
      <c r="S22" s="33" t="s">
        <v>52</v>
      </c>
      <c r="T22" s="33" t="s">
        <v>53</v>
      </c>
      <c r="U22" s="33" t="s">
        <v>53</v>
      </c>
      <c r="V22" s="33" t="s">
        <v>162</v>
      </c>
      <c r="W22" s="86" t="s">
        <v>163</v>
      </c>
      <c r="X22" s="33" t="s">
        <v>56</v>
      </c>
      <c r="Y22" s="104">
        <v>45292</v>
      </c>
      <c r="Z22" s="104">
        <v>45627</v>
      </c>
      <c r="AA22" s="104" t="s">
        <v>57</v>
      </c>
      <c r="AB22" s="37"/>
      <c r="AC22" s="37" t="s">
        <v>153</v>
      </c>
      <c r="AD22" s="115" t="s">
        <v>58</v>
      </c>
      <c r="AE22" s="105"/>
      <c r="AF22" s="205"/>
      <c r="AG22" s="34" t="s">
        <v>59</v>
      </c>
      <c r="AH22" s="34">
        <v>100</v>
      </c>
      <c r="AI22" s="34">
        <v>100</v>
      </c>
      <c r="AJ22" s="33">
        <v>0</v>
      </c>
      <c r="AK22" s="33">
        <f t="shared" si="3"/>
        <v>0</v>
      </c>
      <c r="AL22" s="213">
        <f t="shared" si="2"/>
        <v>0</v>
      </c>
      <c r="AN22" s="214"/>
    </row>
    <row r="23" s="4" customFormat="1" ht="131" hidden="1" customHeight="1" spans="1:40">
      <c r="A23" s="33">
        <v>16</v>
      </c>
      <c r="B23" s="34" t="s">
        <v>42</v>
      </c>
      <c r="C23" s="33" t="s">
        <v>65</v>
      </c>
      <c r="D23" s="33" t="s">
        <v>80</v>
      </c>
      <c r="E23" s="34" t="s">
        <v>164</v>
      </c>
      <c r="F23" s="33" t="s">
        <v>147</v>
      </c>
      <c r="G23" s="33" t="s">
        <v>148</v>
      </c>
      <c r="H23" s="33" t="s">
        <v>48</v>
      </c>
      <c r="I23" s="55" t="s">
        <v>165</v>
      </c>
      <c r="J23" s="34">
        <v>450</v>
      </c>
      <c r="K23" s="34">
        <v>450</v>
      </c>
      <c r="L23" s="33">
        <v>0</v>
      </c>
      <c r="M23" s="33">
        <v>0</v>
      </c>
      <c r="N23" s="55" t="s">
        <v>166</v>
      </c>
      <c r="O23" s="55" t="s">
        <v>167</v>
      </c>
      <c r="P23" s="56">
        <v>3540</v>
      </c>
      <c r="Q23" s="33" t="s">
        <v>52</v>
      </c>
      <c r="R23" s="33" t="s">
        <v>52</v>
      </c>
      <c r="S23" s="33" t="s">
        <v>52</v>
      </c>
      <c r="T23" s="33" t="s">
        <v>53</v>
      </c>
      <c r="U23" s="33" t="s">
        <v>53</v>
      </c>
      <c r="V23" s="33" t="s">
        <v>168</v>
      </c>
      <c r="W23" s="86" t="s">
        <v>169</v>
      </c>
      <c r="X23" s="33" t="s">
        <v>56</v>
      </c>
      <c r="Y23" s="104">
        <v>45292</v>
      </c>
      <c r="Z23" s="104">
        <v>45627</v>
      </c>
      <c r="AA23" s="104" t="s">
        <v>57</v>
      </c>
      <c r="AB23" s="37"/>
      <c r="AC23" s="37" t="s">
        <v>170</v>
      </c>
      <c r="AD23" s="115" t="s">
        <v>58</v>
      </c>
      <c r="AE23" s="105"/>
      <c r="AF23" s="205"/>
      <c r="AG23" s="34" t="s">
        <v>59</v>
      </c>
      <c r="AH23" s="34">
        <v>450</v>
      </c>
      <c r="AI23" s="34">
        <v>450</v>
      </c>
      <c r="AJ23" s="33">
        <v>0</v>
      </c>
      <c r="AK23" s="33">
        <f t="shared" si="3"/>
        <v>0</v>
      </c>
      <c r="AL23" s="213">
        <f t="shared" si="2"/>
        <v>0</v>
      </c>
      <c r="AN23" s="214"/>
    </row>
    <row r="24" s="4" customFormat="1" ht="119" hidden="1" customHeight="1" spans="1:40">
      <c r="A24" s="33">
        <v>17</v>
      </c>
      <c r="B24" s="34" t="s">
        <v>42</v>
      </c>
      <c r="C24" s="33" t="s">
        <v>65</v>
      </c>
      <c r="D24" s="33" t="s">
        <v>80</v>
      </c>
      <c r="E24" s="34" t="s">
        <v>171</v>
      </c>
      <c r="F24" s="33" t="s">
        <v>147</v>
      </c>
      <c r="G24" s="33" t="s">
        <v>148</v>
      </c>
      <c r="H24" s="33" t="s">
        <v>48</v>
      </c>
      <c r="I24" s="55" t="s">
        <v>172</v>
      </c>
      <c r="J24" s="34">
        <v>200</v>
      </c>
      <c r="K24" s="34">
        <v>200</v>
      </c>
      <c r="L24" s="33">
        <v>0</v>
      </c>
      <c r="M24" s="33">
        <v>0</v>
      </c>
      <c r="N24" s="55" t="s">
        <v>173</v>
      </c>
      <c r="O24" s="55" t="s">
        <v>174</v>
      </c>
      <c r="P24" s="56">
        <v>8510</v>
      </c>
      <c r="Q24" s="33" t="s">
        <v>52</v>
      </c>
      <c r="R24" s="33" t="s">
        <v>52</v>
      </c>
      <c r="S24" s="33" t="s">
        <v>52</v>
      </c>
      <c r="T24" s="33" t="s">
        <v>53</v>
      </c>
      <c r="U24" s="33" t="s">
        <v>53</v>
      </c>
      <c r="V24" s="33" t="s">
        <v>175</v>
      </c>
      <c r="W24" s="86">
        <v>13987415402</v>
      </c>
      <c r="X24" s="33" t="s">
        <v>56</v>
      </c>
      <c r="Y24" s="104">
        <v>45292</v>
      </c>
      <c r="Z24" s="104">
        <v>45627</v>
      </c>
      <c r="AA24" s="104" t="s">
        <v>57</v>
      </c>
      <c r="AB24" s="37"/>
      <c r="AC24" s="37" t="s">
        <v>176</v>
      </c>
      <c r="AD24" s="115" t="s">
        <v>58</v>
      </c>
      <c r="AE24" s="105"/>
      <c r="AF24" s="205"/>
      <c r="AG24" s="34" t="s">
        <v>52</v>
      </c>
      <c r="AH24" s="34">
        <v>200</v>
      </c>
      <c r="AI24" s="34">
        <v>200</v>
      </c>
      <c r="AJ24" s="33">
        <v>0</v>
      </c>
      <c r="AK24" s="33">
        <f t="shared" si="3"/>
        <v>0</v>
      </c>
      <c r="AL24" s="213">
        <f t="shared" si="2"/>
        <v>0</v>
      </c>
      <c r="AN24" s="214"/>
    </row>
    <row r="25" s="5" customFormat="1" ht="188" hidden="1" customHeight="1" spans="1:40">
      <c r="A25" s="33">
        <v>18</v>
      </c>
      <c r="B25" s="34" t="s">
        <v>42</v>
      </c>
      <c r="C25" s="34" t="s">
        <v>43</v>
      </c>
      <c r="D25" s="34" t="s">
        <v>177</v>
      </c>
      <c r="E25" s="41" t="s">
        <v>178</v>
      </c>
      <c r="F25" s="34" t="s">
        <v>179</v>
      </c>
      <c r="G25" s="34" t="s">
        <v>180</v>
      </c>
      <c r="H25" s="34" t="s">
        <v>48</v>
      </c>
      <c r="I25" s="68" t="s">
        <v>181</v>
      </c>
      <c r="J25" s="69">
        <v>81.8</v>
      </c>
      <c r="K25" s="69">
        <v>81.8</v>
      </c>
      <c r="L25" s="69">
        <v>0</v>
      </c>
      <c r="M25" s="69">
        <v>0</v>
      </c>
      <c r="N25" s="70" t="s">
        <v>182</v>
      </c>
      <c r="O25" s="59" t="s">
        <v>183</v>
      </c>
      <c r="P25" s="34">
        <v>1378</v>
      </c>
      <c r="Q25" s="34" t="s">
        <v>52</v>
      </c>
      <c r="R25" s="34" t="s">
        <v>52</v>
      </c>
      <c r="S25" s="34" t="s">
        <v>52</v>
      </c>
      <c r="T25" s="34" t="s">
        <v>53</v>
      </c>
      <c r="U25" s="34" t="s">
        <v>184</v>
      </c>
      <c r="V25" s="34" t="s">
        <v>185</v>
      </c>
      <c r="W25" s="86">
        <v>15924975923</v>
      </c>
      <c r="X25" s="88" t="s">
        <v>56</v>
      </c>
      <c r="Y25" s="104">
        <v>45292</v>
      </c>
      <c r="Z25" s="104">
        <v>45627</v>
      </c>
      <c r="AA25" s="104" t="s">
        <v>57</v>
      </c>
      <c r="AB25" s="122"/>
      <c r="AC25" s="68" t="s">
        <v>186</v>
      </c>
      <c r="AD25" s="115" t="s">
        <v>58</v>
      </c>
      <c r="AE25" s="105"/>
      <c r="AF25" s="205"/>
      <c r="AG25" s="34" t="s">
        <v>59</v>
      </c>
      <c r="AH25" s="215">
        <v>81.8</v>
      </c>
      <c r="AI25" s="215">
        <v>81.8</v>
      </c>
      <c r="AJ25" s="215"/>
      <c r="AK25" s="33">
        <f t="shared" si="3"/>
        <v>0</v>
      </c>
      <c r="AL25" s="213">
        <f t="shared" si="2"/>
        <v>0</v>
      </c>
      <c r="AN25" s="214"/>
    </row>
    <row r="26" s="5" customFormat="1" ht="135" hidden="1" customHeight="1" spans="1:40">
      <c r="A26" s="33">
        <v>19</v>
      </c>
      <c r="B26" s="34" t="s">
        <v>42</v>
      </c>
      <c r="C26" s="34" t="s">
        <v>43</v>
      </c>
      <c r="D26" s="34" t="s">
        <v>177</v>
      </c>
      <c r="E26" s="41" t="s">
        <v>187</v>
      </c>
      <c r="F26" s="42" t="s">
        <v>179</v>
      </c>
      <c r="G26" s="36" t="s">
        <v>180</v>
      </c>
      <c r="H26" s="42" t="s">
        <v>48</v>
      </c>
      <c r="I26" s="68" t="s">
        <v>188</v>
      </c>
      <c r="J26" s="71">
        <v>46.2</v>
      </c>
      <c r="K26" s="71">
        <v>46.2</v>
      </c>
      <c r="L26" s="72">
        <v>0</v>
      </c>
      <c r="M26" s="72">
        <v>0</v>
      </c>
      <c r="N26" s="70" t="s">
        <v>189</v>
      </c>
      <c r="O26" s="59" t="s">
        <v>190</v>
      </c>
      <c r="P26" s="72">
        <v>47</v>
      </c>
      <c r="Q26" s="89" t="s">
        <v>56</v>
      </c>
      <c r="R26" s="34" t="s">
        <v>52</v>
      </c>
      <c r="S26" s="34" t="s">
        <v>52</v>
      </c>
      <c r="T26" s="34" t="s">
        <v>53</v>
      </c>
      <c r="U26" s="42" t="s">
        <v>184</v>
      </c>
      <c r="V26" s="42" t="s">
        <v>185</v>
      </c>
      <c r="W26" s="86">
        <v>15924975923</v>
      </c>
      <c r="X26" s="90" t="s">
        <v>56</v>
      </c>
      <c r="Y26" s="104">
        <v>45292</v>
      </c>
      <c r="Z26" s="104">
        <v>45627</v>
      </c>
      <c r="AA26" s="104" t="s">
        <v>57</v>
      </c>
      <c r="AB26" s="123"/>
      <c r="AC26" s="68" t="s">
        <v>186</v>
      </c>
      <c r="AD26" s="115" t="s">
        <v>58</v>
      </c>
      <c r="AE26" s="105"/>
      <c r="AF26" s="205"/>
      <c r="AG26" s="34" t="s">
        <v>59</v>
      </c>
      <c r="AH26" s="216">
        <v>46.2</v>
      </c>
      <c r="AI26" s="216">
        <v>46.2</v>
      </c>
      <c r="AJ26" s="217"/>
      <c r="AK26" s="33">
        <f t="shared" si="3"/>
        <v>0</v>
      </c>
      <c r="AL26" s="213">
        <f t="shared" si="2"/>
        <v>0</v>
      </c>
      <c r="AN26" s="214"/>
    </row>
    <row r="27" s="4" customFormat="1" ht="136" hidden="1" customHeight="1" spans="1:40">
      <c r="A27" s="33">
        <v>20</v>
      </c>
      <c r="B27" s="34" t="s">
        <v>42</v>
      </c>
      <c r="C27" s="33" t="s">
        <v>43</v>
      </c>
      <c r="D27" s="33" t="s">
        <v>44</v>
      </c>
      <c r="E27" s="34" t="s">
        <v>191</v>
      </c>
      <c r="F27" s="33" t="s">
        <v>179</v>
      </c>
      <c r="G27" s="33" t="s">
        <v>192</v>
      </c>
      <c r="H27" s="33" t="s">
        <v>48</v>
      </c>
      <c r="I27" s="55" t="s">
        <v>193</v>
      </c>
      <c r="J27" s="34">
        <v>150</v>
      </c>
      <c r="K27" s="34">
        <v>150</v>
      </c>
      <c r="L27" s="33">
        <v>0</v>
      </c>
      <c r="M27" s="33">
        <v>0</v>
      </c>
      <c r="N27" s="57" t="s">
        <v>194</v>
      </c>
      <c r="O27" s="55" t="s">
        <v>195</v>
      </c>
      <c r="P27" s="56">
        <v>634</v>
      </c>
      <c r="Q27" s="33" t="s">
        <v>52</v>
      </c>
      <c r="R27" s="33" t="s">
        <v>52</v>
      </c>
      <c r="S27" s="33" t="s">
        <v>52</v>
      </c>
      <c r="T27" s="33" t="s">
        <v>53</v>
      </c>
      <c r="U27" s="33" t="s">
        <v>184</v>
      </c>
      <c r="V27" s="33" t="s">
        <v>196</v>
      </c>
      <c r="W27" s="86">
        <v>13988995182</v>
      </c>
      <c r="X27" s="33" t="s">
        <v>56</v>
      </c>
      <c r="Y27" s="104">
        <v>45294</v>
      </c>
      <c r="Z27" s="104">
        <v>45629</v>
      </c>
      <c r="AA27" s="104" t="s">
        <v>57</v>
      </c>
      <c r="AB27" s="37"/>
      <c r="AC27" s="37" t="s">
        <v>186</v>
      </c>
      <c r="AD27" s="115" t="s">
        <v>58</v>
      </c>
      <c r="AE27" s="105"/>
      <c r="AF27" s="205"/>
      <c r="AG27" s="34" t="s">
        <v>59</v>
      </c>
      <c r="AH27" s="34">
        <v>150</v>
      </c>
      <c r="AI27" s="34">
        <v>150</v>
      </c>
      <c r="AJ27" s="33">
        <v>0</v>
      </c>
      <c r="AK27" s="33">
        <f t="shared" si="3"/>
        <v>0</v>
      </c>
      <c r="AL27" s="213">
        <f t="shared" si="2"/>
        <v>0</v>
      </c>
      <c r="AN27" s="214"/>
    </row>
    <row r="28" s="4" customFormat="1" ht="129" hidden="1" customHeight="1" spans="1:40">
      <c r="A28" s="33">
        <v>21</v>
      </c>
      <c r="B28" s="34" t="s">
        <v>42</v>
      </c>
      <c r="C28" s="37" t="s">
        <v>43</v>
      </c>
      <c r="D28" s="37" t="s">
        <v>177</v>
      </c>
      <c r="E28" s="37" t="s">
        <v>197</v>
      </c>
      <c r="F28" s="37" t="s">
        <v>198</v>
      </c>
      <c r="G28" s="43" t="s">
        <v>199</v>
      </c>
      <c r="H28" s="37" t="s">
        <v>48</v>
      </c>
      <c r="I28" s="73" t="s">
        <v>200</v>
      </c>
      <c r="J28" s="34">
        <v>1279.6</v>
      </c>
      <c r="K28" s="34">
        <v>1279.6</v>
      </c>
      <c r="L28" s="33">
        <v>0</v>
      </c>
      <c r="M28" s="33">
        <v>0</v>
      </c>
      <c r="N28" s="73" t="s">
        <v>201</v>
      </c>
      <c r="O28" s="73" t="s">
        <v>202</v>
      </c>
      <c r="P28" s="171">
        <v>1188</v>
      </c>
      <c r="Q28" s="37" t="s">
        <v>56</v>
      </c>
      <c r="R28" s="37" t="s">
        <v>52</v>
      </c>
      <c r="S28" s="37" t="s">
        <v>52</v>
      </c>
      <c r="T28" s="37" t="s">
        <v>53</v>
      </c>
      <c r="U28" s="37" t="s">
        <v>203</v>
      </c>
      <c r="V28" s="33" t="s">
        <v>204</v>
      </c>
      <c r="W28" s="86">
        <v>15887905589</v>
      </c>
      <c r="X28" s="33" t="s">
        <v>56</v>
      </c>
      <c r="Y28" s="124">
        <v>45352</v>
      </c>
      <c r="Z28" s="124">
        <v>45627</v>
      </c>
      <c r="AA28" s="104" t="s">
        <v>57</v>
      </c>
      <c r="AB28" s="37"/>
      <c r="AC28" s="43" t="s">
        <v>205</v>
      </c>
      <c r="AD28" s="115" t="s">
        <v>58</v>
      </c>
      <c r="AE28" s="105"/>
      <c r="AF28" s="205"/>
      <c r="AG28" s="34" t="s">
        <v>52</v>
      </c>
      <c r="AH28" s="34">
        <v>1279.6</v>
      </c>
      <c r="AI28" s="34">
        <v>1279.6</v>
      </c>
      <c r="AJ28" s="33">
        <v>0</v>
      </c>
      <c r="AK28" s="33">
        <f t="shared" si="3"/>
        <v>0</v>
      </c>
      <c r="AL28" s="213">
        <f t="shared" si="2"/>
        <v>0</v>
      </c>
      <c r="AN28" s="214"/>
    </row>
    <row r="29" s="4" customFormat="1" ht="82" hidden="1" customHeight="1" spans="1:40">
      <c r="A29" s="33">
        <v>22</v>
      </c>
      <c r="B29" s="34" t="s">
        <v>42</v>
      </c>
      <c r="C29" s="37" t="s">
        <v>43</v>
      </c>
      <c r="D29" s="37" t="s">
        <v>177</v>
      </c>
      <c r="E29" s="34" t="s">
        <v>206</v>
      </c>
      <c r="F29" s="37" t="s">
        <v>207</v>
      </c>
      <c r="G29" s="44" t="s">
        <v>208</v>
      </c>
      <c r="H29" s="37" t="s">
        <v>48</v>
      </c>
      <c r="I29" s="73" t="s">
        <v>209</v>
      </c>
      <c r="J29" s="34">
        <v>1313.1</v>
      </c>
      <c r="K29" s="34">
        <v>1313.1</v>
      </c>
      <c r="L29" s="33">
        <v>0</v>
      </c>
      <c r="M29" s="33">
        <v>0</v>
      </c>
      <c r="N29" s="73" t="s">
        <v>210</v>
      </c>
      <c r="O29" s="73" t="s">
        <v>211</v>
      </c>
      <c r="P29" s="171">
        <v>481</v>
      </c>
      <c r="Q29" s="37" t="s">
        <v>56</v>
      </c>
      <c r="R29" s="37" t="s">
        <v>52</v>
      </c>
      <c r="S29" s="37" t="s">
        <v>52</v>
      </c>
      <c r="T29" s="37" t="s">
        <v>53</v>
      </c>
      <c r="U29" s="37" t="s">
        <v>212</v>
      </c>
      <c r="V29" s="37" t="s">
        <v>213</v>
      </c>
      <c r="W29" s="91">
        <v>13529597887</v>
      </c>
      <c r="X29" s="33" t="s">
        <v>56</v>
      </c>
      <c r="Y29" s="124">
        <v>45352</v>
      </c>
      <c r="Z29" s="124">
        <v>45627</v>
      </c>
      <c r="AA29" s="104" t="s">
        <v>57</v>
      </c>
      <c r="AB29" s="37"/>
      <c r="AC29" s="37"/>
      <c r="AD29" s="115" t="s">
        <v>58</v>
      </c>
      <c r="AE29" s="105"/>
      <c r="AF29" s="205"/>
      <c r="AG29" s="34" t="s">
        <v>52</v>
      </c>
      <c r="AH29" s="34">
        <v>1313.1</v>
      </c>
      <c r="AI29" s="34">
        <v>1313.1</v>
      </c>
      <c r="AJ29" s="33">
        <v>0</v>
      </c>
      <c r="AK29" s="33">
        <f t="shared" si="3"/>
        <v>0</v>
      </c>
      <c r="AL29" s="213">
        <f t="shared" si="2"/>
        <v>0</v>
      </c>
      <c r="AN29" s="214"/>
    </row>
    <row r="30" s="4" customFormat="1" ht="90" hidden="1" customHeight="1" spans="1:40">
      <c r="A30" s="33">
        <v>23</v>
      </c>
      <c r="B30" s="34" t="s">
        <v>42</v>
      </c>
      <c r="C30" s="33" t="s">
        <v>43</v>
      </c>
      <c r="D30" s="33" t="s">
        <v>44</v>
      </c>
      <c r="E30" s="33" t="s">
        <v>214</v>
      </c>
      <c r="F30" s="33" t="s">
        <v>215</v>
      </c>
      <c r="G30" s="33" t="s">
        <v>216</v>
      </c>
      <c r="H30" s="33" t="s">
        <v>48</v>
      </c>
      <c r="I30" s="55" t="s">
        <v>217</v>
      </c>
      <c r="J30" s="34">
        <v>210</v>
      </c>
      <c r="K30" s="34">
        <v>210</v>
      </c>
      <c r="L30" s="33">
        <v>0</v>
      </c>
      <c r="M30" s="33">
        <v>0</v>
      </c>
      <c r="N30" s="55" t="s">
        <v>218</v>
      </c>
      <c r="O30" s="55" t="s">
        <v>219</v>
      </c>
      <c r="P30" s="56">
        <v>590</v>
      </c>
      <c r="Q30" s="33" t="s">
        <v>52</v>
      </c>
      <c r="R30" s="33" t="s">
        <v>52</v>
      </c>
      <c r="S30" s="33" t="s">
        <v>52</v>
      </c>
      <c r="T30" s="33" t="s">
        <v>53</v>
      </c>
      <c r="U30" s="33" t="s">
        <v>220</v>
      </c>
      <c r="V30" s="33" t="s">
        <v>221</v>
      </c>
      <c r="W30" s="86">
        <v>13466005957</v>
      </c>
      <c r="X30" s="33" t="s">
        <v>56</v>
      </c>
      <c r="Y30" s="104">
        <v>45352</v>
      </c>
      <c r="Z30" s="104">
        <v>45657</v>
      </c>
      <c r="AA30" s="104" t="s">
        <v>89</v>
      </c>
      <c r="AB30" s="33"/>
      <c r="AC30" s="33"/>
      <c r="AD30" s="115" t="s">
        <v>58</v>
      </c>
      <c r="AE30" s="105"/>
      <c r="AF30" s="205"/>
      <c r="AG30" s="34" t="s">
        <v>52</v>
      </c>
      <c r="AH30" s="34">
        <v>210</v>
      </c>
      <c r="AI30" s="34">
        <v>210</v>
      </c>
      <c r="AJ30" s="33">
        <v>0</v>
      </c>
      <c r="AK30" s="33">
        <f t="shared" si="3"/>
        <v>0</v>
      </c>
      <c r="AL30" s="213">
        <f t="shared" si="2"/>
        <v>0</v>
      </c>
      <c r="AN30" s="214"/>
    </row>
    <row r="31" s="4" customFormat="1" ht="381" hidden="1" customHeight="1" spans="1:40">
      <c r="A31" s="33">
        <v>24</v>
      </c>
      <c r="B31" s="34" t="s">
        <v>42</v>
      </c>
      <c r="C31" s="33" t="s">
        <v>43</v>
      </c>
      <c r="D31" s="33" t="s">
        <v>44</v>
      </c>
      <c r="E31" s="33" t="s">
        <v>222</v>
      </c>
      <c r="F31" s="33" t="s">
        <v>223</v>
      </c>
      <c r="G31" s="33" t="s">
        <v>224</v>
      </c>
      <c r="H31" s="33" t="s">
        <v>48</v>
      </c>
      <c r="I31" s="59" t="s">
        <v>225</v>
      </c>
      <c r="J31" s="34">
        <v>150</v>
      </c>
      <c r="K31" s="34">
        <v>150</v>
      </c>
      <c r="L31" s="33">
        <v>0</v>
      </c>
      <c r="M31" s="33">
        <v>0</v>
      </c>
      <c r="N31" s="59" t="s">
        <v>226</v>
      </c>
      <c r="O31" s="55" t="s">
        <v>227</v>
      </c>
      <c r="P31" s="56">
        <v>5770</v>
      </c>
      <c r="Q31" s="33" t="s">
        <v>52</v>
      </c>
      <c r="R31" s="33" t="s">
        <v>52</v>
      </c>
      <c r="S31" s="33" t="s">
        <v>52</v>
      </c>
      <c r="T31" s="33" t="s">
        <v>53</v>
      </c>
      <c r="U31" s="33" t="s">
        <v>228</v>
      </c>
      <c r="V31" s="33" t="s">
        <v>229</v>
      </c>
      <c r="W31" s="86">
        <v>13408705686</v>
      </c>
      <c r="X31" s="33" t="s">
        <v>56</v>
      </c>
      <c r="Y31" s="104">
        <v>45292</v>
      </c>
      <c r="Z31" s="104">
        <v>45627</v>
      </c>
      <c r="AA31" s="104" t="s">
        <v>57</v>
      </c>
      <c r="AB31" s="33"/>
      <c r="AC31" s="33"/>
      <c r="AD31" s="115" t="s">
        <v>58</v>
      </c>
      <c r="AE31" s="105"/>
      <c r="AF31" s="205"/>
      <c r="AG31" s="34" t="s">
        <v>59</v>
      </c>
      <c r="AH31" s="34">
        <v>150</v>
      </c>
      <c r="AI31" s="34">
        <v>150</v>
      </c>
      <c r="AJ31" s="33">
        <v>0</v>
      </c>
      <c r="AK31" s="33">
        <f t="shared" si="3"/>
        <v>0</v>
      </c>
      <c r="AL31" s="213">
        <f t="shared" si="2"/>
        <v>0</v>
      </c>
      <c r="AN31" s="214"/>
    </row>
    <row r="32" s="4" customFormat="1" ht="276" hidden="1" customHeight="1" spans="1:40">
      <c r="A32" s="33">
        <v>25</v>
      </c>
      <c r="B32" s="34" t="s">
        <v>42</v>
      </c>
      <c r="C32" s="33" t="s">
        <v>43</v>
      </c>
      <c r="D32" s="33" t="s">
        <v>44</v>
      </c>
      <c r="E32" s="33" t="s">
        <v>230</v>
      </c>
      <c r="F32" s="33" t="s">
        <v>223</v>
      </c>
      <c r="G32" s="33" t="s">
        <v>231</v>
      </c>
      <c r="H32" s="33" t="s">
        <v>48</v>
      </c>
      <c r="I32" s="55" t="s">
        <v>232</v>
      </c>
      <c r="J32" s="34">
        <v>225</v>
      </c>
      <c r="K32" s="34">
        <v>225</v>
      </c>
      <c r="L32" s="33">
        <v>0</v>
      </c>
      <c r="M32" s="33">
        <v>0</v>
      </c>
      <c r="N32" s="57" t="s">
        <v>233</v>
      </c>
      <c r="O32" s="55" t="s">
        <v>227</v>
      </c>
      <c r="P32" s="56">
        <v>1723</v>
      </c>
      <c r="Q32" s="33" t="s">
        <v>52</v>
      </c>
      <c r="R32" s="33" t="s">
        <v>52</v>
      </c>
      <c r="S32" s="33" t="s">
        <v>52</v>
      </c>
      <c r="T32" s="33" t="s">
        <v>53</v>
      </c>
      <c r="U32" s="33" t="s">
        <v>228</v>
      </c>
      <c r="V32" s="33" t="s">
        <v>229</v>
      </c>
      <c r="W32" s="86">
        <v>13408705686</v>
      </c>
      <c r="X32" s="33" t="s">
        <v>56</v>
      </c>
      <c r="Y32" s="104">
        <v>45292</v>
      </c>
      <c r="Z32" s="104">
        <v>45566</v>
      </c>
      <c r="AA32" s="104" t="s">
        <v>57</v>
      </c>
      <c r="AB32" s="33"/>
      <c r="AC32" s="33"/>
      <c r="AD32" s="115" t="s">
        <v>58</v>
      </c>
      <c r="AE32" s="105"/>
      <c r="AF32" s="205"/>
      <c r="AG32" s="34" t="s">
        <v>59</v>
      </c>
      <c r="AH32" s="34">
        <v>225</v>
      </c>
      <c r="AI32" s="34">
        <v>225</v>
      </c>
      <c r="AJ32" s="33">
        <v>0</v>
      </c>
      <c r="AK32" s="33">
        <f t="shared" si="3"/>
        <v>0</v>
      </c>
      <c r="AL32" s="213">
        <f t="shared" si="2"/>
        <v>0</v>
      </c>
      <c r="AN32" s="214"/>
    </row>
    <row r="33" s="4" customFormat="1" ht="306" hidden="1" customHeight="1" spans="1:40">
      <c r="A33" s="33">
        <v>26</v>
      </c>
      <c r="B33" s="34" t="s">
        <v>42</v>
      </c>
      <c r="C33" s="33" t="s">
        <v>43</v>
      </c>
      <c r="D33" s="33" t="s">
        <v>44</v>
      </c>
      <c r="E33" s="33" t="s">
        <v>234</v>
      </c>
      <c r="F33" s="33" t="s">
        <v>223</v>
      </c>
      <c r="G33" s="33" t="s">
        <v>235</v>
      </c>
      <c r="H33" s="33" t="s">
        <v>48</v>
      </c>
      <c r="I33" s="55" t="s">
        <v>236</v>
      </c>
      <c r="J33" s="34">
        <v>315</v>
      </c>
      <c r="K33" s="34">
        <v>315</v>
      </c>
      <c r="L33" s="33">
        <v>0</v>
      </c>
      <c r="M33" s="33">
        <v>0</v>
      </c>
      <c r="N33" s="66" t="s">
        <v>237</v>
      </c>
      <c r="O33" s="55" t="s">
        <v>227</v>
      </c>
      <c r="P33" s="56">
        <v>3421</v>
      </c>
      <c r="Q33" s="33" t="s">
        <v>52</v>
      </c>
      <c r="R33" s="33" t="s">
        <v>52</v>
      </c>
      <c r="S33" s="33" t="s">
        <v>52</v>
      </c>
      <c r="T33" s="33" t="s">
        <v>53</v>
      </c>
      <c r="U33" s="33" t="s">
        <v>228</v>
      </c>
      <c r="V33" s="33" t="s">
        <v>229</v>
      </c>
      <c r="W33" s="86">
        <v>13408705686</v>
      </c>
      <c r="X33" s="33" t="s">
        <v>56</v>
      </c>
      <c r="Y33" s="104">
        <v>45292</v>
      </c>
      <c r="Z33" s="104">
        <v>45566</v>
      </c>
      <c r="AA33" s="104" t="s">
        <v>57</v>
      </c>
      <c r="AB33" s="33"/>
      <c r="AC33" s="33"/>
      <c r="AD33" s="115" t="s">
        <v>58</v>
      </c>
      <c r="AE33" s="105"/>
      <c r="AF33" s="205"/>
      <c r="AG33" s="34" t="s">
        <v>59</v>
      </c>
      <c r="AH33" s="34">
        <v>315</v>
      </c>
      <c r="AI33" s="34">
        <v>315</v>
      </c>
      <c r="AJ33" s="33">
        <v>0</v>
      </c>
      <c r="AK33" s="33">
        <f t="shared" si="3"/>
        <v>0</v>
      </c>
      <c r="AL33" s="213">
        <f t="shared" si="2"/>
        <v>0</v>
      </c>
      <c r="AN33" s="214"/>
    </row>
    <row r="34" s="4" customFormat="1" ht="134" hidden="1" customHeight="1" spans="1:40">
      <c r="A34" s="33">
        <v>27</v>
      </c>
      <c r="B34" s="34" t="s">
        <v>42</v>
      </c>
      <c r="C34" s="33" t="s">
        <v>43</v>
      </c>
      <c r="D34" s="33" t="s">
        <v>44</v>
      </c>
      <c r="E34" s="33" t="s">
        <v>238</v>
      </c>
      <c r="F34" s="33" t="s">
        <v>223</v>
      </c>
      <c r="G34" s="33" t="s">
        <v>239</v>
      </c>
      <c r="H34" s="33" t="s">
        <v>48</v>
      </c>
      <c r="I34" s="55" t="s">
        <v>240</v>
      </c>
      <c r="J34" s="34">
        <v>490</v>
      </c>
      <c r="K34" s="34">
        <v>490</v>
      </c>
      <c r="L34" s="33">
        <v>0</v>
      </c>
      <c r="M34" s="33">
        <v>0</v>
      </c>
      <c r="N34" s="66" t="s">
        <v>241</v>
      </c>
      <c r="O34" s="55" t="s">
        <v>227</v>
      </c>
      <c r="P34" s="56">
        <v>732</v>
      </c>
      <c r="Q34" s="33" t="s">
        <v>52</v>
      </c>
      <c r="R34" s="33" t="s">
        <v>52</v>
      </c>
      <c r="S34" s="33" t="s">
        <v>52</v>
      </c>
      <c r="T34" s="33" t="s">
        <v>53</v>
      </c>
      <c r="U34" s="33" t="s">
        <v>228</v>
      </c>
      <c r="V34" s="33" t="s">
        <v>229</v>
      </c>
      <c r="W34" s="86">
        <v>13408705686</v>
      </c>
      <c r="X34" s="33" t="s">
        <v>56</v>
      </c>
      <c r="Y34" s="104">
        <v>45292</v>
      </c>
      <c r="Z34" s="104">
        <v>45627</v>
      </c>
      <c r="AA34" s="104" t="s">
        <v>57</v>
      </c>
      <c r="AB34" s="33"/>
      <c r="AC34" s="33"/>
      <c r="AD34" s="115" t="s">
        <v>58</v>
      </c>
      <c r="AE34" s="105"/>
      <c r="AF34" s="205"/>
      <c r="AG34" s="34" t="s">
        <v>52</v>
      </c>
      <c r="AH34" s="34">
        <v>490</v>
      </c>
      <c r="AI34" s="34">
        <v>200</v>
      </c>
      <c r="AJ34" s="33">
        <v>0</v>
      </c>
      <c r="AK34" s="33">
        <f t="shared" si="3"/>
        <v>290</v>
      </c>
      <c r="AL34" s="213">
        <f t="shared" si="2"/>
        <v>0</v>
      </c>
      <c r="AN34" s="214"/>
    </row>
    <row r="35" s="4" customFormat="1" ht="170" hidden="1" customHeight="1" spans="1:40">
      <c r="A35" s="33">
        <v>28</v>
      </c>
      <c r="B35" s="34" t="s">
        <v>42</v>
      </c>
      <c r="C35" s="33" t="s">
        <v>65</v>
      </c>
      <c r="D35" s="33" t="s">
        <v>66</v>
      </c>
      <c r="E35" s="33" t="s">
        <v>242</v>
      </c>
      <c r="F35" s="33" t="s">
        <v>223</v>
      </c>
      <c r="G35" s="33" t="s">
        <v>243</v>
      </c>
      <c r="H35" s="33" t="s">
        <v>48</v>
      </c>
      <c r="I35" s="55" t="s">
        <v>244</v>
      </c>
      <c r="J35" s="34">
        <v>150</v>
      </c>
      <c r="K35" s="34">
        <v>150</v>
      </c>
      <c r="L35" s="33">
        <v>0</v>
      </c>
      <c r="M35" s="33">
        <v>0</v>
      </c>
      <c r="N35" s="55" t="s">
        <v>245</v>
      </c>
      <c r="O35" s="55" t="s">
        <v>246</v>
      </c>
      <c r="P35" s="56">
        <v>3723</v>
      </c>
      <c r="Q35" s="33" t="s">
        <v>52</v>
      </c>
      <c r="R35" s="33" t="s">
        <v>52</v>
      </c>
      <c r="S35" s="33" t="s">
        <v>52</v>
      </c>
      <c r="T35" s="33" t="s">
        <v>53</v>
      </c>
      <c r="U35" s="33" t="s">
        <v>228</v>
      </c>
      <c r="V35" s="33" t="s">
        <v>229</v>
      </c>
      <c r="W35" s="86">
        <v>13408705686</v>
      </c>
      <c r="X35" s="33" t="s">
        <v>56</v>
      </c>
      <c r="Y35" s="104">
        <v>45292</v>
      </c>
      <c r="Z35" s="104">
        <v>45566</v>
      </c>
      <c r="AA35" s="104" t="s">
        <v>57</v>
      </c>
      <c r="AB35" s="37"/>
      <c r="AC35" s="37"/>
      <c r="AD35" s="115" t="s">
        <v>58</v>
      </c>
      <c r="AE35" s="105"/>
      <c r="AF35" s="205"/>
      <c r="AG35" s="34" t="s">
        <v>59</v>
      </c>
      <c r="AH35" s="34">
        <v>150</v>
      </c>
      <c r="AI35" s="34">
        <v>150</v>
      </c>
      <c r="AJ35" s="33">
        <v>0</v>
      </c>
      <c r="AK35" s="33">
        <f t="shared" si="3"/>
        <v>0</v>
      </c>
      <c r="AL35" s="213">
        <f t="shared" si="2"/>
        <v>0</v>
      </c>
      <c r="AN35" s="214"/>
    </row>
    <row r="36" s="4" customFormat="1" ht="146" hidden="1" customHeight="1" spans="1:40">
      <c r="A36" s="33">
        <v>29</v>
      </c>
      <c r="B36" s="34" t="s">
        <v>42</v>
      </c>
      <c r="C36" s="37" t="s">
        <v>43</v>
      </c>
      <c r="D36" s="37" t="s">
        <v>44</v>
      </c>
      <c r="E36" s="37" t="s">
        <v>247</v>
      </c>
      <c r="F36" s="37" t="s">
        <v>248</v>
      </c>
      <c r="G36" s="37" t="s">
        <v>249</v>
      </c>
      <c r="H36" s="37" t="s">
        <v>48</v>
      </c>
      <c r="I36" s="73" t="s">
        <v>250</v>
      </c>
      <c r="J36" s="34">
        <v>337</v>
      </c>
      <c r="K36" s="34">
        <v>337</v>
      </c>
      <c r="L36" s="33">
        <v>0</v>
      </c>
      <c r="M36" s="33">
        <v>0</v>
      </c>
      <c r="N36" s="73" t="s">
        <v>251</v>
      </c>
      <c r="O36" s="73" t="s">
        <v>252</v>
      </c>
      <c r="P36" s="171">
        <v>6300</v>
      </c>
      <c r="Q36" s="37" t="s">
        <v>52</v>
      </c>
      <c r="R36" s="37" t="s">
        <v>52</v>
      </c>
      <c r="S36" s="37" t="s">
        <v>52</v>
      </c>
      <c r="T36" s="37" t="s">
        <v>53</v>
      </c>
      <c r="U36" s="37" t="s">
        <v>253</v>
      </c>
      <c r="V36" s="37" t="s">
        <v>254</v>
      </c>
      <c r="W36" s="91">
        <v>13577395188</v>
      </c>
      <c r="X36" s="33" t="s">
        <v>56</v>
      </c>
      <c r="Y36" s="124">
        <v>45292</v>
      </c>
      <c r="Z36" s="124">
        <v>45627</v>
      </c>
      <c r="AA36" s="104" t="s">
        <v>57</v>
      </c>
      <c r="AB36" s="37"/>
      <c r="AC36" s="37"/>
      <c r="AD36" s="115" t="s">
        <v>58</v>
      </c>
      <c r="AE36" s="105"/>
      <c r="AF36" s="205"/>
      <c r="AG36" s="34" t="s">
        <v>52</v>
      </c>
      <c r="AH36" s="34">
        <v>337</v>
      </c>
      <c r="AI36" s="34">
        <v>337</v>
      </c>
      <c r="AJ36" s="33">
        <v>0</v>
      </c>
      <c r="AK36" s="33">
        <f t="shared" si="3"/>
        <v>0</v>
      </c>
      <c r="AL36" s="213">
        <f t="shared" si="2"/>
        <v>0</v>
      </c>
      <c r="AN36" s="214"/>
    </row>
    <row r="37" s="4" customFormat="1" ht="120" hidden="1" customHeight="1" spans="1:40">
      <c r="A37" s="33">
        <v>30</v>
      </c>
      <c r="B37" s="34" t="s">
        <v>42</v>
      </c>
      <c r="C37" s="37" t="s">
        <v>43</v>
      </c>
      <c r="D37" s="37" t="s">
        <v>44</v>
      </c>
      <c r="E37" s="37" t="s">
        <v>255</v>
      </c>
      <c r="F37" s="37" t="s">
        <v>256</v>
      </c>
      <c r="G37" s="37" t="s">
        <v>257</v>
      </c>
      <c r="H37" s="37" t="s">
        <v>48</v>
      </c>
      <c r="I37" s="73" t="s">
        <v>258</v>
      </c>
      <c r="J37" s="34">
        <v>420</v>
      </c>
      <c r="K37" s="34">
        <v>420</v>
      </c>
      <c r="L37" s="33">
        <v>0</v>
      </c>
      <c r="M37" s="33">
        <v>0</v>
      </c>
      <c r="N37" s="73" t="s">
        <v>259</v>
      </c>
      <c r="O37" s="73" t="s">
        <v>260</v>
      </c>
      <c r="P37" s="171">
        <v>289</v>
      </c>
      <c r="Q37" s="37" t="s">
        <v>52</v>
      </c>
      <c r="R37" s="37" t="s">
        <v>52</v>
      </c>
      <c r="S37" s="37" t="s">
        <v>52</v>
      </c>
      <c r="T37" s="37" t="s">
        <v>53</v>
      </c>
      <c r="U37" s="37" t="s">
        <v>261</v>
      </c>
      <c r="V37" s="37" t="s">
        <v>262</v>
      </c>
      <c r="W37" s="91">
        <v>17787401717</v>
      </c>
      <c r="X37" s="33" t="s">
        <v>56</v>
      </c>
      <c r="Y37" s="124">
        <v>45292</v>
      </c>
      <c r="Z37" s="124">
        <v>45627</v>
      </c>
      <c r="AA37" s="104" t="s">
        <v>57</v>
      </c>
      <c r="AB37" s="37"/>
      <c r="AC37" s="37"/>
      <c r="AD37" s="115" t="s">
        <v>58</v>
      </c>
      <c r="AE37" s="105"/>
      <c r="AF37" s="205"/>
      <c r="AG37" s="34" t="s">
        <v>52</v>
      </c>
      <c r="AH37" s="34">
        <v>420</v>
      </c>
      <c r="AI37" s="34">
        <v>200</v>
      </c>
      <c r="AJ37" s="33">
        <v>0</v>
      </c>
      <c r="AK37" s="33">
        <f t="shared" si="3"/>
        <v>220</v>
      </c>
      <c r="AL37" s="213">
        <f t="shared" si="2"/>
        <v>0</v>
      </c>
      <c r="AN37" s="214"/>
    </row>
    <row r="38" s="4" customFormat="1" ht="147" hidden="1" customHeight="1" spans="1:40">
      <c r="A38" s="33">
        <v>31</v>
      </c>
      <c r="B38" s="34" t="s">
        <v>42</v>
      </c>
      <c r="C38" s="33" t="s">
        <v>43</v>
      </c>
      <c r="D38" s="33" t="s">
        <v>44</v>
      </c>
      <c r="E38" s="33" t="s">
        <v>263</v>
      </c>
      <c r="F38" s="33" t="s">
        <v>112</v>
      </c>
      <c r="G38" s="45" t="s">
        <v>264</v>
      </c>
      <c r="H38" s="33" t="s">
        <v>48</v>
      </c>
      <c r="I38" s="55" t="s">
        <v>265</v>
      </c>
      <c r="J38" s="34">
        <v>360</v>
      </c>
      <c r="K38" s="34">
        <v>360</v>
      </c>
      <c r="L38" s="33">
        <v>0</v>
      </c>
      <c r="M38" s="33">
        <v>0</v>
      </c>
      <c r="N38" s="55" t="s">
        <v>266</v>
      </c>
      <c r="O38" s="55" t="s">
        <v>267</v>
      </c>
      <c r="P38" s="56">
        <v>948</v>
      </c>
      <c r="Q38" s="33" t="s">
        <v>52</v>
      </c>
      <c r="R38" s="33" t="s">
        <v>52</v>
      </c>
      <c r="S38" s="33" t="s">
        <v>52</v>
      </c>
      <c r="T38" s="33" t="s">
        <v>53</v>
      </c>
      <c r="U38" s="33" t="s">
        <v>118</v>
      </c>
      <c r="V38" s="33" t="s">
        <v>268</v>
      </c>
      <c r="W38" s="86">
        <v>13769811218</v>
      </c>
      <c r="X38" s="33" t="s">
        <v>56</v>
      </c>
      <c r="Y38" s="104">
        <v>45292</v>
      </c>
      <c r="Z38" s="104">
        <v>45627</v>
      </c>
      <c r="AA38" s="104" t="s">
        <v>57</v>
      </c>
      <c r="AB38" s="37"/>
      <c r="AC38" s="37"/>
      <c r="AD38" s="115" t="s">
        <v>58</v>
      </c>
      <c r="AE38" s="105"/>
      <c r="AF38" s="205"/>
      <c r="AG38" s="34" t="s">
        <v>59</v>
      </c>
      <c r="AH38" s="34">
        <v>360</v>
      </c>
      <c r="AI38" s="34">
        <v>360</v>
      </c>
      <c r="AJ38" s="33">
        <v>0</v>
      </c>
      <c r="AK38" s="33">
        <f t="shared" si="3"/>
        <v>0</v>
      </c>
      <c r="AL38" s="213">
        <f t="shared" si="2"/>
        <v>0</v>
      </c>
      <c r="AN38" s="214"/>
    </row>
    <row r="39" s="4" customFormat="1" ht="240" hidden="1" customHeight="1" spans="1:40">
      <c r="A39" s="33">
        <v>32</v>
      </c>
      <c r="B39" s="34" t="s">
        <v>42</v>
      </c>
      <c r="C39" s="33" t="s">
        <v>43</v>
      </c>
      <c r="D39" s="33" t="s">
        <v>44</v>
      </c>
      <c r="E39" s="33" t="s">
        <v>269</v>
      </c>
      <c r="F39" s="33" t="s">
        <v>270</v>
      </c>
      <c r="G39" s="33" t="s">
        <v>271</v>
      </c>
      <c r="H39" s="33" t="s">
        <v>48</v>
      </c>
      <c r="I39" s="55" t="s">
        <v>272</v>
      </c>
      <c r="J39" s="34">
        <v>360</v>
      </c>
      <c r="K39" s="34">
        <v>360</v>
      </c>
      <c r="L39" s="33">
        <v>0</v>
      </c>
      <c r="M39" s="33">
        <v>0</v>
      </c>
      <c r="N39" s="55" t="s">
        <v>273</v>
      </c>
      <c r="O39" s="66" t="s">
        <v>274</v>
      </c>
      <c r="P39" s="56">
        <v>210</v>
      </c>
      <c r="Q39" s="33" t="s">
        <v>52</v>
      </c>
      <c r="R39" s="33" t="s">
        <v>52</v>
      </c>
      <c r="S39" s="33" t="s">
        <v>52</v>
      </c>
      <c r="T39" s="33" t="s">
        <v>53</v>
      </c>
      <c r="U39" s="33" t="s">
        <v>275</v>
      </c>
      <c r="V39" s="33" t="s">
        <v>276</v>
      </c>
      <c r="W39" s="86" t="s">
        <v>277</v>
      </c>
      <c r="X39" s="33" t="s">
        <v>56</v>
      </c>
      <c r="Y39" s="104">
        <v>45292</v>
      </c>
      <c r="Z39" s="104">
        <v>45627</v>
      </c>
      <c r="AA39" s="104" t="s">
        <v>57</v>
      </c>
      <c r="AB39" s="37"/>
      <c r="AC39" s="37"/>
      <c r="AD39" s="115" t="s">
        <v>58</v>
      </c>
      <c r="AE39" s="105"/>
      <c r="AF39" s="205"/>
      <c r="AG39" s="34" t="s">
        <v>59</v>
      </c>
      <c r="AH39" s="34">
        <v>360</v>
      </c>
      <c r="AI39" s="34">
        <v>360</v>
      </c>
      <c r="AJ39" s="33">
        <v>0</v>
      </c>
      <c r="AK39" s="33">
        <f t="shared" si="3"/>
        <v>0</v>
      </c>
      <c r="AL39" s="213">
        <f t="shared" si="2"/>
        <v>0</v>
      </c>
      <c r="AN39" s="214"/>
    </row>
    <row r="40" s="4" customFormat="1" ht="62" hidden="1" customHeight="1" spans="1:40">
      <c r="A40" s="33">
        <v>33</v>
      </c>
      <c r="B40" s="34" t="s">
        <v>42</v>
      </c>
      <c r="C40" s="37" t="s">
        <v>43</v>
      </c>
      <c r="D40" s="37" t="s">
        <v>44</v>
      </c>
      <c r="E40" s="37" t="s">
        <v>278</v>
      </c>
      <c r="F40" s="37" t="s">
        <v>121</v>
      </c>
      <c r="G40" s="37" t="s">
        <v>279</v>
      </c>
      <c r="H40" s="37" t="s">
        <v>48</v>
      </c>
      <c r="I40" s="73" t="s">
        <v>280</v>
      </c>
      <c r="J40" s="34">
        <v>254</v>
      </c>
      <c r="K40" s="34">
        <v>254</v>
      </c>
      <c r="L40" s="33">
        <v>0</v>
      </c>
      <c r="M40" s="33">
        <v>0</v>
      </c>
      <c r="N40" s="73" t="s">
        <v>281</v>
      </c>
      <c r="O40" s="73" t="s">
        <v>282</v>
      </c>
      <c r="P40" s="171">
        <v>1274</v>
      </c>
      <c r="Q40" s="37" t="s">
        <v>52</v>
      </c>
      <c r="R40" s="37" t="s">
        <v>52</v>
      </c>
      <c r="S40" s="37" t="s">
        <v>52</v>
      </c>
      <c r="T40" s="37" t="s">
        <v>53</v>
      </c>
      <c r="U40" s="37" t="s">
        <v>125</v>
      </c>
      <c r="V40" s="37" t="s">
        <v>126</v>
      </c>
      <c r="W40" s="91">
        <v>18725485666</v>
      </c>
      <c r="X40" s="33" t="s">
        <v>56</v>
      </c>
      <c r="Y40" s="126">
        <v>45352</v>
      </c>
      <c r="Z40" s="126">
        <v>45505</v>
      </c>
      <c r="AA40" s="104" t="s">
        <v>57</v>
      </c>
      <c r="AB40" s="37"/>
      <c r="AC40" s="37"/>
      <c r="AD40" s="115" t="s">
        <v>58</v>
      </c>
      <c r="AE40" s="105"/>
      <c r="AF40" s="205"/>
      <c r="AG40" s="34" t="s">
        <v>52</v>
      </c>
      <c r="AH40" s="34">
        <v>254</v>
      </c>
      <c r="AI40" s="34">
        <v>254</v>
      </c>
      <c r="AJ40" s="33">
        <v>0</v>
      </c>
      <c r="AK40" s="33">
        <f t="shared" si="3"/>
        <v>0</v>
      </c>
      <c r="AL40" s="213">
        <f t="shared" si="2"/>
        <v>0</v>
      </c>
      <c r="AN40" s="214"/>
    </row>
    <row r="41" s="4" customFormat="1" ht="104" hidden="1" customHeight="1" spans="1:40">
      <c r="A41" s="33">
        <v>34</v>
      </c>
      <c r="B41" s="34" t="s">
        <v>42</v>
      </c>
      <c r="C41" s="37" t="s">
        <v>43</v>
      </c>
      <c r="D41" s="37" t="s">
        <v>44</v>
      </c>
      <c r="E41" s="37" t="s">
        <v>283</v>
      </c>
      <c r="F41" s="37" t="s">
        <v>284</v>
      </c>
      <c r="G41" s="37" t="s">
        <v>285</v>
      </c>
      <c r="H41" s="37" t="s">
        <v>48</v>
      </c>
      <c r="I41" s="73" t="s">
        <v>286</v>
      </c>
      <c r="J41" s="34">
        <v>100</v>
      </c>
      <c r="K41" s="34">
        <v>100</v>
      </c>
      <c r="L41" s="33">
        <v>0</v>
      </c>
      <c r="M41" s="33">
        <v>0</v>
      </c>
      <c r="N41" s="73" t="s">
        <v>287</v>
      </c>
      <c r="O41" s="73" t="s">
        <v>288</v>
      </c>
      <c r="P41" s="171">
        <v>71</v>
      </c>
      <c r="Q41" s="37" t="s">
        <v>52</v>
      </c>
      <c r="R41" s="37" t="s">
        <v>52</v>
      </c>
      <c r="S41" s="37" t="s">
        <v>52</v>
      </c>
      <c r="T41" s="37" t="s">
        <v>53</v>
      </c>
      <c r="U41" s="37" t="s">
        <v>289</v>
      </c>
      <c r="V41" s="37" t="s">
        <v>290</v>
      </c>
      <c r="W41" s="91">
        <v>13769725808</v>
      </c>
      <c r="X41" s="33" t="s">
        <v>56</v>
      </c>
      <c r="Y41" s="124">
        <v>45292</v>
      </c>
      <c r="Z41" s="124">
        <v>45627</v>
      </c>
      <c r="AA41" s="104" t="s">
        <v>57</v>
      </c>
      <c r="AB41" s="37"/>
      <c r="AC41" s="37"/>
      <c r="AD41" s="115" t="s">
        <v>58</v>
      </c>
      <c r="AE41" s="105"/>
      <c r="AF41" s="205"/>
      <c r="AG41" s="34" t="s">
        <v>52</v>
      </c>
      <c r="AH41" s="34">
        <v>100</v>
      </c>
      <c r="AI41" s="34">
        <v>100</v>
      </c>
      <c r="AJ41" s="33">
        <v>0</v>
      </c>
      <c r="AK41" s="33">
        <f t="shared" si="3"/>
        <v>0</v>
      </c>
      <c r="AL41" s="213">
        <f t="shared" si="2"/>
        <v>0</v>
      </c>
      <c r="AN41" s="214"/>
    </row>
    <row r="42" s="4" customFormat="1" ht="259" hidden="1" customHeight="1" spans="1:40">
      <c r="A42" s="33">
        <v>35</v>
      </c>
      <c r="B42" s="34" t="s">
        <v>42</v>
      </c>
      <c r="C42" s="33" t="s">
        <v>43</v>
      </c>
      <c r="D42" s="33" t="s">
        <v>44</v>
      </c>
      <c r="E42" s="33" t="s">
        <v>291</v>
      </c>
      <c r="F42" s="33" t="s">
        <v>292</v>
      </c>
      <c r="G42" s="33" t="s">
        <v>293</v>
      </c>
      <c r="H42" s="33" t="s">
        <v>48</v>
      </c>
      <c r="I42" s="66" t="s">
        <v>294</v>
      </c>
      <c r="J42" s="34">
        <v>520</v>
      </c>
      <c r="K42" s="34">
        <v>520</v>
      </c>
      <c r="L42" s="33">
        <v>0</v>
      </c>
      <c r="M42" s="33">
        <v>0</v>
      </c>
      <c r="N42" s="55" t="s">
        <v>295</v>
      </c>
      <c r="O42" s="55" t="s">
        <v>296</v>
      </c>
      <c r="P42" s="56">
        <v>720</v>
      </c>
      <c r="Q42" s="33" t="s">
        <v>52</v>
      </c>
      <c r="R42" s="33" t="s">
        <v>52</v>
      </c>
      <c r="S42" s="33" t="s">
        <v>52</v>
      </c>
      <c r="T42" s="33" t="s">
        <v>53</v>
      </c>
      <c r="U42" s="33" t="s">
        <v>297</v>
      </c>
      <c r="V42" s="33" t="s">
        <v>298</v>
      </c>
      <c r="W42" s="86">
        <v>18008741541</v>
      </c>
      <c r="X42" s="33" t="s">
        <v>56</v>
      </c>
      <c r="Y42" s="104">
        <v>45352</v>
      </c>
      <c r="Z42" s="104">
        <v>45627</v>
      </c>
      <c r="AA42" s="104" t="s">
        <v>57</v>
      </c>
      <c r="AB42" s="37"/>
      <c r="AC42" s="37"/>
      <c r="AD42" s="115" t="s">
        <v>58</v>
      </c>
      <c r="AE42" s="105"/>
      <c r="AF42" s="205"/>
      <c r="AG42" s="34" t="s">
        <v>59</v>
      </c>
      <c r="AH42" s="34">
        <v>520</v>
      </c>
      <c r="AI42" s="34">
        <v>520</v>
      </c>
      <c r="AJ42" s="33">
        <v>0</v>
      </c>
      <c r="AK42" s="33">
        <f t="shared" si="3"/>
        <v>0</v>
      </c>
      <c r="AL42" s="213">
        <f t="shared" si="2"/>
        <v>0</v>
      </c>
      <c r="AN42" s="214"/>
    </row>
    <row r="43" s="4" customFormat="1" ht="197" hidden="1" customHeight="1" spans="1:40">
      <c r="A43" s="33">
        <v>36</v>
      </c>
      <c r="B43" s="34" t="s">
        <v>42</v>
      </c>
      <c r="C43" s="33" t="s">
        <v>43</v>
      </c>
      <c r="D43" s="33" t="s">
        <v>44</v>
      </c>
      <c r="E43" s="33" t="s">
        <v>299</v>
      </c>
      <c r="F43" s="33" t="s">
        <v>215</v>
      </c>
      <c r="G43" s="33" t="s">
        <v>300</v>
      </c>
      <c r="H43" s="33" t="s">
        <v>48</v>
      </c>
      <c r="I43" s="66" t="s">
        <v>301</v>
      </c>
      <c r="J43" s="34">
        <v>296.2</v>
      </c>
      <c r="K43" s="34">
        <v>296.2</v>
      </c>
      <c r="L43" s="33">
        <v>0</v>
      </c>
      <c r="M43" s="33">
        <v>0</v>
      </c>
      <c r="N43" s="55" t="s">
        <v>302</v>
      </c>
      <c r="O43" s="55" t="s">
        <v>303</v>
      </c>
      <c r="P43" s="56">
        <v>4660</v>
      </c>
      <c r="Q43" s="33" t="s">
        <v>52</v>
      </c>
      <c r="R43" s="33" t="s">
        <v>52</v>
      </c>
      <c r="S43" s="33" t="s">
        <v>52</v>
      </c>
      <c r="T43" s="33" t="s">
        <v>53</v>
      </c>
      <c r="U43" s="33" t="s">
        <v>220</v>
      </c>
      <c r="V43" s="33" t="s">
        <v>304</v>
      </c>
      <c r="W43" s="86">
        <v>15287849999</v>
      </c>
      <c r="X43" s="33" t="s">
        <v>56</v>
      </c>
      <c r="Y43" s="104">
        <v>45352</v>
      </c>
      <c r="Z43" s="104">
        <v>45627</v>
      </c>
      <c r="AA43" s="104" t="s">
        <v>57</v>
      </c>
      <c r="AB43" s="37"/>
      <c r="AC43" s="37"/>
      <c r="AD43" s="115" t="s">
        <v>58</v>
      </c>
      <c r="AE43" s="105"/>
      <c r="AF43" s="205"/>
      <c r="AG43" s="34" t="s">
        <v>59</v>
      </c>
      <c r="AH43" s="34">
        <v>296.2</v>
      </c>
      <c r="AI43" s="34">
        <v>296.2</v>
      </c>
      <c r="AJ43" s="33">
        <v>0</v>
      </c>
      <c r="AK43" s="33">
        <f t="shared" si="3"/>
        <v>0</v>
      </c>
      <c r="AL43" s="213">
        <f t="shared" si="2"/>
        <v>0</v>
      </c>
      <c r="AN43" s="214"/>
    </row>
    <row r="44" s="4" customFormat="1" ht="120" hidden="1" customHeight="1" spans="1:40">
      <c r="A44" s="33">
        <v>37</v>
      </c>
      <c r="B44" s="34" t="s">
        <v>42</v>
      </c>
      <c r="C44" s="37" t="s">
        <v>43</v>
      </c>
      <c r="D44" s="37" t="s">
        <v>44</v>
      </c>
      <c r="E44" s="37" t="s">
        <v>305</v>
      </c>
      <c r="F44" s="37" t="s">
        <v>121</v>
      </c>
      <c r="G44" s="37" t="s">
        <v>306</v>
      </c>
      <c r="H44" s="37" t="s">
        <v>48</v>
      </c>
      <c r="I44" s="73" t="s">
        <v>307</v>
      </c>
      <c r="J44" s="34">
        <v>110</v>
      </c>
      <c r="K44" s="34">
        <v>110</v>
      </c>
      <c r="L44" s="33">
        <v>0</v>
      </c>
      <c r="M44" s="33">
        <v>0</v>
      </c>
      <c r="N44" s="73" t="s">
        <v>308</v>
      </c>
      <c r="O44" s="75" t="s">
        <v>308</v>
      </c>
      <c r="P44" s="171">
        <v>256</v>
      </c>
      <c r="Q44" s="37" t="s">
        <v>52</v>
      </c>
      <c r="R44" s="37" t="s">
        <v>52</v>
      </c>
      <c r="S44" s="37" t="s">
        <v>52</v>
      </c>
      <c r="T44" s="37" t="s">
        <v>53</v>
      </c>
      <c r="U44" s="37" t="s">
        <v>125</v>
      </c>
      <c r="V44" s="37" t="s">
        <v>126</v>
      </c>
      <c r="W44" s="91">
        <v>18725485666</v>
      </c>
      <c r="X44" s="33" t="s">
        <v>56</v>
      </c>
      <c r="Y44" s="124">
        <v>45292</v>
      </c>
      <c r="Z44" s="124">
        <v>45627</v>
      </c>
      <c r="AA44" s="104" t="s">
        <v>57</v>
      </c>
      <c r="AB44" s="37"/>
      <c r="AC44" s="37"/>
      <c r="AD44" s="115" t="s">
        <v>58</v>
      </c>
      <c r="AE44" s="105"/>
      <c r="AF44" s="205"/>
      <c r="AG44" s="34" t="s">
        <v>52</v>
      </c>
      <c r="AH44" s="34">
        <v>110</v>
      </c>
      <c r="AI44" s="34">
        <v>110</v>
      </c>
      <c r="AJ44" s="33">
        <v>0</v>
      </c>
      <c r="AK44" s="33">
        <f t="shared" si="3"/>
        <v>0</v>
      </c>
      <c r="AL44" s="213">
        <f t="shared" si="2"/>
        <v>0</v>
      </c>
      <c r="AN44" s="214"/>
    </row>
    <row r="45" s="4" customFormat="1" ht="186" hidden="1" customHeight="1" spans="1:40">
      <c r="A45" s="33">
        <v>38</v>
      </c>
      <c r="B45" s="34" t="s">
        <v>42</v>
      </c>
      <c r="C45" s="33" t="s">
        <v>43</v>
      </c>
      <c r="D45" s="33" t="s">
        <v>44</v>
      </c>
      <c r="E45" s="33" t="s">
        <v>309</v>
      </c>
      <c r="F45" s="33" t="s">
        <v>91</v>
      </c>
      <c r="G45" s="33" t="s">
        <v>310</v>
      </c>
      <c r="H45" s="33" t="s">
        <v>48</v>
      </c>
      <c r="I45" s="55" t="s">
        <v>311</v>
      </c>
      <c r="J45" s="34">
        <v>80</v>
      </c>
      <c r="K45" s="34">
        <v>80</v>
      </c>
      <c r="L45" s="33">
        <v>0</v>
      </c>
      <c r="M45" s="33">
        <v>0</v>
      </c>
      <c r="N45" s="55" t="s">
        <v>312</v>
      </c>
      <c r="O45" s="55" t="s">
        <v>313</v>
      </c>
      <c r="P45" s="56">
        <v>1500</v>
      </c>
      <c r="Q45" s="33" t="s">
        <v>52</v>
      </c>
      <c r="R45" s="33" t="s">
        <v>52</v>
      </c>
      <c r="S45" s="33" t="s">
        <v>52</v>
      </c>
      <c r="T45" s="33" t="s">
        <v>53</v>
      </c>
      <c r="U45" s="33" t="s">
        <v>95</v>
      </c>
      <c r="V45" s="33" t="s">
        <v>96</v>
      </c>
      <c r="W45" s="86">
        <v>13648747575</v>
      </c>
      <c r="X45" s="33" t="s">
        <v>56</v>
      </c>
      <c r="Y45" s="104">
        <v>45292</v>
      </c>
      <c r="Z45" s="104">
        <v>45505</v>
      </c>
      <c r="AA45" s="104" t="s">
        <v>57</v>
      </c>
      <c r="AB45" s="37"/>
      <c r="AC45" s="37"/>
      <c r="AD45" s="115" t="s">
        <v>58</v>
      </c>
      <c r="AE45" s="105"/>
      <c r="AF45" s="205"/>
      <c r="AG45" s="34" t="s">
        <v>59</v>
      </c>
      <c r="AH45" s="34">
        <v>80</v>
      </c>
      <c r="AI45" s="34">
        <v>80</v>
      </c>
      <c r="AJ45" s="33">
        <v>0</v>
      </c>
      <c r="AK45" s="33">
        <f t="shared" si="3"/>
        <v>0</v>
      </c>
      <c r="AL45" s="213">
        <f t="shared" si="2"/>
        <v>0</v>
      </c>
      <c r="AN45" s="214"/>
    </row>
    <row r="46" s="4" customFormat="1" ht="191" hidden="1" customHeight="1" spans="1:40">
      <c r="A46" s="33">
        <v>39</v>
      </c>
      <c r="B46" s="34" t="s">
        <v>42</v>
      </c>
      <c r="C46" s="33" t="s">
        <v>43</v>
      </c>
      <c r="D46" s="33" t="s">
        <v>44</v>
      </c>
      <c r="E46" s="33" t="s">
        <v>314</v>
      </c>
      <c r="F46" s="33" t="s">
        <v>207</v>
      </c>
      <c r="G46" s="33" t="s">
        <v>315</v>
      </c>
      <c r="H46" s="33" t="s">
        <v>48</v>
      </c>
      <c r="I46" s="55" t="s">
        <v>316</v>
      </c>
      <c r="J46" s="34">
        <v>133</v>
      </c>
      <c r="K46" s="34">
        <v>133</v>
      </c>
      <c r="L46" s="33">
        <v>0</v>
      </c>
      <c r="M46" s="33">
        <v>0</v>
      </c>
      <c r="N46" s="55" t="s">
        <v>317</v>
      </c>
      <c r="O46" s="55" t="s">
        <v>318</v>
      </c>
      <c r="P46" s="56" t="s">
        <v>319</v>
      </c>
      <c r="Q46" s="33" t="s">
        <v>52</v>
      </c>
      <c r="R46" s="33" t="s">
        <v>52</v>
      </c>
      <c r="S46" s="33" t="s">
        <v>52</v>
      </c>
      <c r="T46" s="33" t="s">
        <v>53</v>
      </c>
      <c r="U46" s="33" t="s">
        <v>212</v>
      </c>
      <c r="V46" s="33" t="s">
        <v>213</v>
      </c>
      <c r="W46" s="86">
        <v>13529597887</v>
      </c>
      <c r="X46" s="33" t="s">
        <v>56</v>
      </c>
      <c r="Y46" s="104">
        <v>45323</v>
      </c>
      <c r="Z46" s="104">
        <v>45627</v>
      </c>
      <c r="AA46" s="104" t="s">
        <v>57</v>
      </c>
      <c r="AB46" s="37"/>
      <c r="AC46" s="37"/>
      <c r="AD46" s="115" t="s">
        <v>58</v>
      </c>
      <c r="AE46" s="105"/>
      <c r="AF46" s="205"/>
      <c r="AG46" s="34" t="s">
        <v>59</v>
      </c>
      <c r="AH46" s="34">
        <v>133</v>
      </c>
      <c r="AI46" s="34">
        <v>133</v>
      </c>
      <c r="AJ46" s="33"/>
      <c r="AK46" s="33">
        <f t="shared" si="3"/>
        <v>0</v>
      </c>
      <c r="AL46" s="213">
        <f t="shared" si="2"/>
        <v>0</v>
      </c>
      <c r="AN46" s="214"/>
    </row>
    <row r="47" s="4" customFormat="1" ht="122" hidden="1" customHeight="1" spans="1:40">
      <c r="A47" s="33">
        <v>40</v>
      </c>
      <c r="B47" s="34" t="s">
        <v>42</v>
      </c>
      <c r="C47" s="37" t="s">
        <v>43</v>
      </c>
      <c r="D47" s="37" t="s">
        <v>44</v>
      </c>
      <c r="E47" s="37" t="s">
        <v>320</v>
      </c>
      <c r="F47" s="37" t="s">
        <v>215</v>
      </c>
      <c r="G47" s="37" t="s">
        <v>321</v>
      </c>
      <c r="H47" s="37" t="s">
        <v>48</v>
      </c>
      <c r="I47" s="73" t="s">
        <v>322</v>
      </c>
      <c r="J47" s="34">
        <v>453.79</v>
      </c>
      <c r="K47" s="34">
        <v>453.79</v>
      </c>
      <c r="L47" s="33"/>
      <c r="M47" s="33"/>
      <c r="N47" s="76" t="s">
        <v>323</v>
      </c>
      <c r="O47" s="73" t="s">
        <v>318</v>
      </c>
      <c r="P47" s="171" t="s">
        <v>324</v>
      </c>
      <c r="Q47" s="37" t="s">
        <v>52</v>
      </c>
      <c r="R47" s="37" t="s">
        <v>52</v>
      </c>
      <c r="S47" s="37" t="s">
        <v>52</v>
      </c>
      <c r="T47" s="37" t="s">
        <v>53</v>
      </c>
      <c r="U47" s="37" t="s">
        <v>220</v>
      </c>
      <c r="V47" s="37" t="s">
        <v>304</v>
      </c>
      <c r="W47" s="91">
        <v>15287849999</v>
      </c>
      <c r="X47" s="33" t="s">
        <v>56</v>
      </c>
      <c r="Y47" s="124">
        <v>45352</v>
      </c>
      <c r="Z47" s="124">
        <v>45627</v>
      </c>
      <c r="AA47" s="104" t="s">
        <v>57</v>
      </c>
      <c r="AB47" s="37"/>
      <c r="AC47" s="37"/>
      <c r="AD47" s="115" t="s">
        <v>58</v>
      </c>
      <c r="AE47" s="105"/>
      <c r="AF47" s="205"/>
      <c r="AG47" s="34" t="s">
        <v>52</v>
      </c>
      <c r="AH47" s="34">
        <v>453.79</v>
      </c>
      <c r="AI47" s="34">
        <v>200</v>
      </c>
      <c r="AJ47" s="33"/>
      <c r="AK47" s="33">
        <f t="shared" si="3"/>
        <v>253.79</v>
      </c>
      <c r="AL47" s="213">
        <f t="shared" si="2"/>
        <v>0</v>
      </c>
      <c r="AN47" s="214"/>
    </row>
    <row r="48" s="4" customFormat="1" ht="91" hidden="1" customHeight="1" spans="1:40">
      <c r="A48" s="33">
        <v>41</v>
      </c>
      <c r="B48" s="34" t="s">
        <v>42</v>
      </c>
      <c r="C48" s="37" t="s">
        <v>43</v>
      </c>
      <c r="D48" s="37" t="s">
        <v>177</v>
      </c>
      <c r="E48" s="37" t="s">
        <v>325</v>
      </c>
      <c r="F48" s="37" t="s">
        <v>326</v>
      </c>
      <c r="G48" s="43" t="s">
        <v>327</v>
      </c>
      <c r="H48" s="37" t="s">
        <v>48</v>
      </c>
      <c r="I48" s="73" t="s">
        <v>328</v>
      </c>
      <c r="J48" s="34">
        <v>1177</v>
      </c>
      <c r="K48" s="34">
        <v>1177</v>
      </c>
      <c r="L48" s="33">
        <v>0</v>
      </c>
      <c r="M48" s="33">
        <v>0</v>
      </c>
      <c r="N48" s="73" t="s">
        <v>329</v>
      </c>
      <c r="O48" s="73" t="s">
        <v>330</v>
      </c>
      <c r="P48" s="171">
        <v>1125</v>
      </c>
      <c r="Q48" s="37" t="s">
        <v>56</v>
      </c>
      <c r="R48" s="37" t="s">
        <v>52</v>
      </c>
      <c r="S48" s="37" t="s">
        <v>52</v>
      </c>
      <c r="T48" s="37" t="s">
        <v>53</v>
      </c>
      <c r="U48" s="37" t="s">
        <v>331</v>
      </c>
      <c r="V48" s="37" t="s">
        <v>332</v>
      </c>
      <c r="W48" s="91">
        <v>15924866855</v>
      </c>
      <c r="X48" s="33" t="s">
        <v>56</v>
      </c>
      <c r="Y48" s="124">
        <v>45352</v>
      </c>
      <c r="Z48" s="124">
        <v>45627</v>
      </c>
      <c r="AA48" s="104" t="s">
        <v>57</v>
      </c>
      <c r="AB48" s="37"/>
      <c r="AC48" s="37"/>
      <c r="AD48" s="115" t="s">
        <v>58</v>
      </c>
      <c r="AE48" s="105"/>
      <c r="AF48" s="205"/>
      <c r="AG48" s="34" t="s">
        <v>52</v>
      </c>
      <c r="AH48" s="34">
        <v>1177</v>
      </c>
      <c r="AI48" s="34">
        <v>1177</v>
      </c>
      <c r="AJ48" s="33">
        <v>0</v>
      </c>
      <c r="AK48" s="33">
        <f t="shared" si="3"/>
        <v>0</v>
      </c>
      <c r="AL48" s="213">
        <f t="shared" si="2"/>
        <v>0</v>
      </c>
      <c r="AN48" s="214"/>
    </row>
    <row r="49" s="4" customFormat="1" ht="112" hidden="1" customHeight="1" spans="1:40">
      <c r="A49" s="33">
        <v>42</v>
      </c>
      <c r="B49" s="34" t="s">
        <v>42</v>
      </c>
      <c r="C49" s="37" t="s">
        <v>43</v>
      </c>
      <c r="D49" s="37" t="s">
        <v>177</v>
      </c>
      <c r="E49" s="37" t="s">
        <v>333</v>
      </c>
      <c r="F49" s="37" t="s">
        <v>270</v>
      </c>
      <c r="G49" s="44" t="s">
        <v>334</v>
      </c>
      <c r="H49" s="37" t="s">
        <v>48</v>
      </c>
      <c r="I49" s="73" t="s">
        <v>335</v>
      </c>
      <c r="J49" s="34">
        <v>1326</v>
      </c>
      <c r="K49" s="34">
        <v>1326</v>
      </c>
      <c r="L49" s="33">
        <v>0</v>
      </c>
      <c r="M49" s="33">
        <v>0</v>
      </c>
      <c r="N49" s="73" t="s">
        <v>336</v>
      </c>
      <c r="O49" s="76" t="s">
        <v>337</v>
      </c>
      <c r="P49" s="171">
        <v>386</v>
      </c>
      <c r="Q49" s="37" t="s">
        <v>56</v>
      </c>
      <c r="R49" s="37" t="s">
        <v>52</v>
      </c>
      <c r="S49" s="37" t="s">
        <v>52</v>
      </c>
      <c r="T49" s="37" t="s">
        <v>53</v>
      </c>
      <c r="U49" s="37" t="s">
        <v>275</v>
      </c>
      <c r="V49" s="37" t="s">
        <v>338</v>
      </c>
      <c r="W49" s="91">
        <v>15924705866</v>
      </c>
      <c r="X49" s="33" t="s">
        <v>56</v>
      </c>
      <c r="Y49" s="124">
        <v>45352</v>
      </c>
      <c r="Z49" s="124">
        <v>45627</v>
      </c>
      <c r="AA49" s="104" t="s">
        <v>57</v>
      </c>
      <c r="AB49" s="37"/>
      <c r="AC49" s="43"/>
      <c r="AD49" s="115" t="s">
        <v>58</v>
      </c>
      <c r="AE49" s="105"/>
      <c r="AF49" s="205"/>
      <c r="AG49" s="34" t="s">
        <v>52</v>
      </c>
      <c r="AH49" s="34">
        <v>1326</v>
      </c>
      <c r="AI49" s="34">
        <v>1326</v>
      </c>
      <c r="AJ49" s="33">
        <v>0</v>
      </c>
      <c r="AK49" s="33">
        <f t="shared" si="3"/>
        <v>0</v>
      </c>
      <c r="AL49" s="213">
        <f t="shared" si="2"/>
        <v>0</v>
      </c>
      <c r="AN49" s="214"/>
    </row>
    <row r="50" s="4" customFormat="1" ht="75" hidden="1" customHeight="1" spans="1:40">
      <c r="A50" s="33">
        <v>43</v>
      </c>
      <c r="B50" s="34" t="s">
        <v>42</v>
      </c>
      <c r="C50" s="37" t="s">
        <v>43</v>
      </c>
      <c r="D50" s="37" t="s">
        <v>177</v>
      </c>
      <c r="E50" s="33" t="s">
        <v>339</v>
      </c>
      <c r="F50" s="33" t="s">
        <v>138</v>
      </c>
      <c r="G50" s="85" t="s">
        <v>340</v>
      </c>
      <c r="H50" s="33" t="s">
        <v>48</v>
      </c>
      <c r="I50" s="55" t="s">
        <v>341</v>
      </c>
      <c r="J50" s="34">
        <v>1482</v>
      </c>
      <c r="K50" s="34">
        <v>1482</v>
      </c>
      <c r="L50" s="33">
        <v>0</v>
      </c>
      <c r="M50" s="33">
        <v>0</v>
      </c>
      <c r="N50" s="73" t="s">
        <v>342</v>
      </c>
      <c r="O50" s="73" t="s">
        <v>343</v>
      </c>
      <c r="P50" s="171">
        <v>361</v>
      </c>
      <c r="Q50" s="37" t="s">
        <v>56</v>
      </c>
      <c r="R50" s="37" t="s">
        <v>52</v>
      </c>
      <c r="S50" s="37" t="s">
        <v>52</v>
      </c>
      <c r="T50" s="37" t="s">
        <v>53</v>
      </c>
      <c r="U50" s="37" t="s">
        <v>143</v>
      </c>
      <c r="V50" s="37" t="s">
        <v>144</v>
      </c>
      <c r="W50" s="91">
        <v>18287487666</v>
      </c>
      <c r="X50" s="33" t="s">
        <v>56</v>
      </c>
      <c r="Y50" s="124">
        <v>45352</v>
      </c>
      <c r="Z50" s="124">
        <v>45627</v>
      </c>
      <c r="AA50" s="104" t="s">
        <v>57</v>
      </c>
      <c r="AB50" s="37"/>
      <c r="AC50" s="37"/>
      <c r="AD50" s="115" t="s">
        <v>58</v>
      </c>
      <c r="AE50" s="105"/>
      <c r="AF50" s="205"/>
      <c r="AG50" s="34" t="s">
        <v>52</v>
      </c>
      <c r="AH50" s="34">
        <v>1482</v>
      </c>
      <c r="AI50" s="34">
        <v>1482</v>
      </c>
      <c r="AJ50" s="33">
        <v>0</v>
      </c>
      <c r="AK50" s="33">
        <f t="shared" si="3"/>
        <v>0</v>
      </c>
      <c r="AL50" s="213">
        <f t="shared" si="2"/>
        <v>0</v>
      </c>
      <c r="AN50" s="214"/>
    </row>
    <row r="51" s="4" customFormat="1" ht="79" hidden="1" customHeight="1" spans="1:40">
      <c r="A51" s="33">
        <v>44</v>
      </c>
      <c r="B51" s="34" t="s">
        <v>42</v>
      </c>
      <c r="C51" s="37" t="s">
        <v>43</v>
      </c>
      <c r="D51" s="37" t="s">
        <v>177</v>
      </c>
      <c r="E51" s="33" t="s">
        <v>344</v>
      </c>
      <c r="F51" s="33" t="s">
        <v>248</v>
      </c>
      <c r="G51" s="45" t="s">
        <v>345</v>
      </c>
      <c r="H51" s="33" t="s">
        <v>48</v>
      </c>
      <c r="I51" s="55" t="s">
        <v>346</v>
      </c>
      <c r="J51" s="34">
        <v>1103</v>
      </c>
      <c r="K51" s="34">
        <v>1103</v>
      </c>
      <c r="L51" s="33">
        <v>0</v>
      </c>
      <c r="M51" s="33">
        <v>0</v>
      </c>
      <c r="N51" s="73" t="s">
        <v>347</v>
      </c>
      <c r="O51" s="73" t="s">
        <v>348</v>
      </c>
      <c r="P51" s="171">
        <v>306</v>
      </c>
      <c r="Q51" s="37" t="s">
        <v>56</v>
      </c>
      <c r="R51" s="37" t="s">
        <v>52</v>
      </c>
      <c r="S51" s="37" t="s">
        <v>52</v>
      </c>
      <c r="T51" s="37" t="s">
        <v>53</v>
      </c>
      <c r="U51" s="37" t="s">
        <v>253</v>
      </c>
      <c r="V51" s="37" t="s">
        <v>254</v>
      </c>
      <c r="W51" s="91">
        <v>13577395188</v>
      </c>
      <c r="X51" s="33" t="s">
        <v>56</v>
      </c>
      <c r="Y51" s="124">
        <v>45352</v>
      </c>
      <c r="Z51" s="124">
        <v>45627</v>
      </c>
      <c r="AA51" s="104" t="s">
        <v>57</v>
      </c>
      <c r="AB51" s="37"/>
      <c r="AC51" s="37"/>
      <c r="AD51" s="115" t="s">
        <v>58</v>
      </c>
      <c r="AE51" s="105"/>
      <c r="AF51" s="205"/>
      <c r="AG51" s="34" t="s">
        <v>52</v>
      </c>
      <c r="AH51" s="34">
        <v>1103</v>
      </c>
      <c r="AI51" s="34">
        <v>1103</v>
      </c>
      <c r="AJ51" s="33">
        <v>0</v>
      </c>
      <c r="AK51" s="33">
        <f t="shared" si="3"/>
        <v>0</v>
      </c>
      <c r="AL51" s="213">
        <f t="shared" si="2"/>
        <v>0</v>
      </c>
      <c r="AN51" s="214"/>
    </row>
    <row r="52" s="4" customFormat="1" ht="157" hidden="1" customHeight="1" spans="1:40">
      <c r="A52" s="33">
        <v>45</v>
      </c>
      <c r="B52" s="34" t="s">
        <v>42</v>
      </c>
      <c r="C52" s="33" t="s">
        <v>43</v>
      </c>
      <c r="D52" s="33" t="s">
        <v>177</v>
      </c>
      <c r="E52" s="33" t="s">
        <v>349</v>
      </c>
      <c r="F52" s="33" t="s">
        <v>223</v>
      </c>
      <c r="G52" s="45" t="s">
        <v>350</v>
      </c>
      <c r="H52" s="33" t="s">
        <v>48</v>
      </c>
      <c r="I52" s="66" t="s">
        <v>351</v>
      </c>
      <c r="J52" s="34">
        <v>100</v>
      </c>
      <c r="K52" s="34">
        <v>100</v>
      </c>
      <c r="L52" s="33">
        <v>0</v>
      </c>
      <c r="M52" s="33">
        <v>0</v>
      </c>
      <c r="N52" s="55" t="s">
        <v>352</v>
      </c>
      <c r="O52" s="66" t="s">
        <v>85</v>
      </c>
      <c r="P52" s="56">
        <v>150</v>
      </c>
      <c r="Q52" s="33" t="s">
        <v>56</v>
      </c>
      <c r="R52" s="33" t="s">
        <v>52</v>
      </c>
      <c r="S52" s="33" t="s">
        <v>52</v>
      </c>
      <c r="T52" s="33" t="s">
        <v>53</v>
      </c>
      <c r="U52" s="33" t="s">
        <v>228</v>
      </c>
      <c r="V52" s="33" t="s">
        <v>229</v>
      </c>
      <c r="W52" s="86">
        <v>13408705686</v>
      </c>
      <c r="X52" s="33" t="s">
        <v>56</v>
      </c>
      <c r="Y52" s="104">
        <v>45352</v>
      </c>
      <c r="Z52" s="104">
        <v>45627</v>
      </c>
      <c r="AA52" s="104" t="s">
        <v>57</v>
      </c>
      <c r="AB52" s="37"/>
      <c r="AC52" s="37"/>
      <c r="AD52" s="115" t="s">
        <v>58</v>
      </c>
      <c r="AE52" s="105"/>
      <c r="AF52" s="205"/>
      <c r="AG52" s="34" t="s">
        <v>59</v>
      </c>
      <c r="AH52" s="34">
        <v>100</v>
      </c>
      <c r="AI52" s="34">
        <v>100</v>
      </c>
      <c r="AJ52" s="33">
        <v>0</v>
      </c>
      <c r="AK52" s="33">
        <f t="shared" si="3"/>
        <v>0</v>
      </c>
      <c r="AL52" s="213">
        <f t="shared" si="2"/>
        <v>0</v>
      </c>
      <c r="AN52" s="214"/>
    </row>
    <row r="53" s="4" customFormat="1" ht="99" hidden="1" customHeight="1" spans="1:40">
      <c r="A53" s="33">
        <v>46</v>
      </c>
      <c r="B53" s="34" t="s">
        <v>42</v>
      </c>
      <c r="C53" s="37" t="s">
        <v>43</v>
      </c>
      <c r="D53" s="37" t="s">
        <v>177</v>
      </c>
      <c r="E53" s="33" t="s">
        <v>353</v>
      </c>
      <c r="F53" s="33" t="s">
        <v>223</v>
      </c>
      <c r="G53" s="85" t="s">
        <v>354</v>
      </c>
      <c r="H53" s="33" t="s">
        <v>48</v>
      </c>
      <c r="I53" s="55" t="s">
        <v>355</v>
      </c>
      <c r="J53" s="34">
        <v>958</v>
      </c>
      <c r="K53" s="34">
        <v>958</v>
      </c>
      <c r="L53" s="33"/>
      <c r="M53" s="33"/>
      <c r="N53" s="73" t="s">
        <v>356</v>
      </c>
      <c r="O53" s="73" t="s">
        <v>357</v>
      </c>
      <c r="P53" s="171">
        <v>1200</v>
      </c>
      <c r="Q53" s="37" t="s">
        <v>56</v>
      </c>
      <c r="R53" s="37" t="s">
        <v>52</v>
      </c>
      <c r="S53" s="37" t="s">
        <v>52</v>
      </c>
      <c r="T53" s="37" t="s">
        <v>53</v>
      </c>
      <c r="U53" s="37" t="s">
        <v>228</v>
      </c>
      <c r="V53" s="37" t="s">
        <v>229</v>
      </c>
      <c r="W53" s="91">
        <v>13408705686</v>
      </c>
      <c r="X53" s="33" t="s">
        <v>56</v>
      </c>
      <c r="Y53" s="124">
        <v>45352</v>
      </c>
      <c r="Z53" s="124">
        <v>45627</v>
      </c>
      <c r="AA53" s="104" t="s">
        <v>57</v>
      </c>
      <c r="AB53" s="37"/>
      <c r="AC53" s="37"/>
      <c r="AD53" s="115" t="s">
        <v>58</v>
      </c>
      <c r="AE53" s="105"/>
      <c r="AF53" s="205"/>
      <c r="AG53" s="34" t="s">
        <v>52</v>
      </c>
      <c r="AH53" s="34">
        <v>958</v>
      </c>
      <c r="AI53" s="34">
        <v>958</v>
      </c>
      <c r="AJ53" s="33"/>
      <c r="AK53" s="33">
        <f t="shared" si="3"/>
        <v>0</v>
      </c>
      <c r="AL53" s="213">
        <f t="shared" si="2"/>
        <v>0</v>
      </c>
      <c r="AN53" s="214"/>
    </row>
    <row r="54" s="4" customFormat="1" ht="102" hidden="1" customHeight="1" spans="1:40">
      <c r="A54" s="33">
        <v>47</v>
      </c>
      <c r="B54" s="34" t="s">
        <v>42</v>
      </c>
      <c r="C54" s="37" t="s">
        <v>43</v>
      </c>
      <c r="D54" s="37" t="s">
        <v>177</v>
      </c>
      <c r="E54" s="33" t="s">
        <v>358</v>
      </c>
      <c r="F54" s="33" t="s">
        <v>68</v>
      </c>
      <c r="G54" s="85" t="s">
        <v>359</v>
      </c>
      <c r="H54" s="33" t="s">
        <v>48</v>
      </c>
      <c r="I54" s="55" t="s">
        <v>360</v>
      </c>
      <c r="J54" s="34">
        <v>826</v>
      </c>
      <c r="K54" s="34">
        <v>826</v>
      </c>
      <c r="L54" s="33">
        <v>0</v>
      </c>
      <c r="M54" s="33">
        <v>0</v>
      </c>
      <c r="N54" s="73" t="s">
        <v>361</v>
      </c>
      <c r="O54" s="76" t="s">
        <v>362</v>
      </c>
      <c r="P54" s="171">
        <v>1138</v>
      </c>
      <c r="Q54" s="37" t="s">
        <v>56</v>
      </c>
      <c r="R54" s="37" t="s">
        <v>52</v>
      </c>
      <c r="S54" s="37" t="s">
        <v>52</v>
      </c>
      <c r="T54" s="37" t="s">
        <v>53</v>
      </c>
      <c r="U54" s="37" t="s">
        <v>363</v>
      </c>
      <c r="V54" s="37" t="s">
        <v>364</v>
      </c>
      <c r="W54" s="91">
        <v>15924765188</v>
      </c>
      <c r="X54" s="33" t="s">
        <v>56</v>
      </c>
      <c r="Y54" s="124">
        <v>45352</v>
      </c>
      <c r="Z54" s="124">
        <v>45657</v>
      </c>
      <c r="AA54" s="104" t="s">
        <v>57</v>
      </c>
      <c r="AB54" s="37"/>
      <c r="AC54" s="37"/>
      <c r="AD54" s="115" t="s">
        <v>58</v>
      </c>
      <c r="AE54" s="105"/>
      <c r="AF54" s="205"/>
      <c r="AG54" s="34" t="s">
        <v>52</v>
      </c>
      <c r="AH54" s="34">
        <v>826</v>
      </c>
      <c r="AI54" s="34">
        <v>826</v>
      </c>
      <c r="AJ54" s="33">
        <v>0</v>
      </c>
      <c r="AK54" s="33">
        <f t="shared" si="3"/>
        <v>0</v>
      </c>
      <c r="AL54" s="213">
        <f t="shared" si="2"/>
        <v>0</v>
      </c>
      <c r="AN54" s="214"/>
    </row>
    <row r="55" s="4" customFormat="1" ht="87" hidden="1" customHeight="1" spans="1:40">
      <c r="A55" s="33">
        <v>48</v>
      </c>
      <c r="B55" s="34" t="s">
        <v>42</v>
      </c>
      <c r="C55" s="37" t="s">
        <v>43</v>
      </c>
      <c r="D55" s="37" t="s">
        <v>177</v>
      </c>
      <c r="E55" s="33" t="s">
        <v>365</v>
      </c>
      <c r="F55" s="33" t="s">
        <v>366</v>
      </c>
      <c r="G55" s="45" t="s">
        <v>367</v>
      </c>
      <c r="H55" s="33" t="s">
        <v>48</v>
      </c>
      <c r="I55" s="55" t="s">
        <v>368</v>
      </c>
      <c r="J55" s="34">
        <v>1270</v>
      </c>
      <c r="K55" s="34">
        <v>1270</v>
      </c>
      <c r="L55" s="33">
        <v>0</v>
      </c>
      <c r="M55" s="33">
        <v>0</v>
      </c>
      <c r="N55" s="73" t="s">
        <v>369</v>
      </c>
      <c r="O55" s="73" t="s">
        <v>370</v>
      </c>
      <c r="P55" s="171">
        <v>735</v>
      </c>
      <c r="Q55" s="37" t="s">
        <v>56</v>
      </c>
      <c r="R55" s="37" t="s">
        <v>52</v>
      </c>
      <c r="S55" s="37" t="s">
        <v>52</v>
      </c>
      <c r="T55" s="37" t="s">
        <v>53</v>
      </c>
      <c r="U55" s="37" t="s">
        <v>371</v>
      </c>
      <c r="V55" s="37" t="s">
        <v>372</v>
      </c>
      <c r="W55" s="91">
        <v>13988998197</v>
      </c>
      <c r="X55" s="33" t="s">
        <v>56</v>
      </c>
      <c r="Y55" s="124">
        <v>45292</v>
      </c>
      <c r="Z55" s="124">
        <v>45627</v>
      </c>
      <c r="AA55" s="104" t="s">
        <v>57</v>
      </c>
      <c r="AB55" s="37"/>
      <c r="AC55" s="37"/>
      <c r="AD55" s="115" t="s">
        <v>58</v>
      </c>
      <c r="AE55" s="105"/>
      <c r="AF55" s="205"/>
      <c r="AG55" s="34" t="s">
        <v>52</v>
      </c>
      <c r="AH55" s="34">
        <v>1270</v>
      </c>
      <c r="AI55" s="34">
        <v>1270</v>
      </c>
      <c r="AJ55" s="33">
        <v>0</v>
      </c>
      <c r="AK55" s="33">
        <f t="shared" si="3"/>
        <v>0</v>
      </c>
      <c r="AL55" s="213">
        <f t="shared" si="2"/>
        <v>0</v>
      </c>
      <c r="AN55" s="214"/>
    </row>
    <row r="56" s="4" customFormat="1" ht="185" hidden="1" customHeight="1" spans="1:40">
      <c r="A56" s="33">
        <v>49</v>
      </c>
      <c r="B56" s="34" t="s">
        <v>42</v>
      </c>
      <c r="C56" s="37" t="s">
        <v>65</v>
      </c>
      <c r="D56" s="37" t="s">
        <v>128</v>
      </c>
      <c r="E56" s="33" t="s">
        <v>373</v>
      </c>
      <c r="F56" s="33" t="s">
        <v>326</v>
      </c>
      <c r="G56" s="45" t="s">
        <v>374</v>
      </c>
      <c r="H56" s="33" t="s">
        <v>48</v>
      </c>
      <c r="I56" s="55" t="s">
        <v>375</v>
      </c>
      <c r="J56" s="34">
        <v>498</v>
      </c>
      <c r="K56" s="34">
        <v>498</v>
      </c>
      <c r="L56" s="33">
        <v>0</v>
      </c>
      <c r="M56" s="33">
        <v>0</v>
      </c>
      <c r="N56" s="76" t="s">
        <v>376</v>
      </c>
      <c r="O56" s="73" t="s">
        <v>260</v>
      </c>
      <c r="P56" s="171">
        <v>3900</v>
      </c>
      <c r="Q56" s="37" t="s">
        <v>52</v>
      </c>
      <c r="R56" s="37" t="s">
        <v>52</v>
      </c>
      <c r="S56" s="37" t="s">
        <v>52</v>
      </c>
      <c r="T56" s="37" t="s">
        <v>53</v>
      </c>
      <c r="U56" s="37" t="s">
        <v>331</v>
      </c>
      <c r="V56" s="37" t="s">
        <v>332</v>
      </c>
      <c r="W56" s="91">
        <v>15924866855</v>
      </c>
      <c r="X56" s="33" t="s">
        <v>56</v>
      </c>
      <c r="Y56" s="124">
        <v>45292</v>
      </c>
      <c r="Z56" s="124">
        <v>45627</v>
      </c>
      <c r="AA56" s="104" t="s">
        <v>57</v>
      </c>
      <c r="AB56" s="37"/>
      <c r="AC56" s="37"/>
      <c r="AD56" s="115" t="s">
        <v>58</v>
      </c>
      <c r="AE56" s="105"/>
      <c r="AF56" s="205"/>
      <c r="AG56" s="34" t="s">
        <v>52</v>
      </c>
      <c r="AH56" s="34">
        <v>498</v>
      </c>
      <c r="AI56" s="34">
        <v>200</v>
      </c>
      <c r="AJ56" s="33">
        <v>0</v>
      </c>
      <c r="AK56" s="33">
        <f t="shared" si="3"/>
        <v>298</v>
      </c>
      <c r="AL56" s="213">
        <f t="shared" si="2"/>
        <v>0</v>
      </c>
      <c r="AN56" s="214"/>
    </row>
    <row r="57" s="4" customFormat="1" ht="87" hidden="1" customHeight="1" spans="1:40">
      <c r="A57" s="33">
        <v>50</v>
      </c>
      <c r="B57" s="34" t="s">
        <v>42</v>
      </c>
      <c r="C57" s="33" t="s">
        <v>43</v>
      </c>
      <c r="D57" s="33" t="s">
        <v>44</v>
      </c>
      <c r="E57" s="33" t="s">
        <v>377</v>
      </c>
      <c r="F57" s="33" t="s">
        <v>99</v>
      </c>
      <c r="G57" s="33" t="s">
        <v>378</v>
      </c>
      <c r="H57" s="33" t="s">
        <v>48</v>
      </c>
      <c r="I57" s="55" t="s">
        <v>379</v>
      </c>
      <c r="J57" s="34">
        <v>1300</v>
      </c>
      <c r="K57" s="34">
        <v>1300</v>
      </c>
      <c r="L57" s="33">
        <v>0</v>
      </c>
      <c r="M57" s="33">
        <v>0</v>
      </c>
      <c r="N57" s="55" t="s">
        <v>380</v>
      </c>
      <c r="O57" s="55" t="s">
        <v>381</v>
      </c>
      <c r="P57" s="56">
        <v>1052</v>
      </c>
      <c r="Q57" s="33" t="s">
        <v>52</v>
      </c>
      <c r="R57" s="33" t="s">
        <v>52</v>
      </c>
      <c r="S57" s="33" t="s">
        <v>52</v>
      </c>
      <c r="T57" s="33" t="s">
        <v>53</v>
      </c>
      <c r="U57" s="33" t="s">
        <v>104</v>
      </c>
      <c r="V57" s="33" t="s">
        <v>105</v>
      </c>
      <c r="W57" s="86">
        <v>18087486777</v>
      </c>
      <c r="X57" s="33" t="s">
        <v>56</v>
      </c>
      <c r="Y57" s="104">
        <v>45352</v>
      </c>
      <c r="Z57" s="104">
        <v>45657</v>
      </c>
      <c r="AA57" s="104" t="s">
        <v>57</v>
      </c>
      <c r="AB57" s="33"/>
      <c r="AC57" s="85" t="s">
        <v>382</v>
      </c>
      <c r="AD57" s="115" t="s">
        <v>58</v>
      </c>
      <c r="AE57" s="105"/>
      <c r="AF57" s="205"/>
      <c r="AG57" s="34" t="s">
        <v>52</v>
      </c>
      <c r="AH57" s="34">
        <v>1300</v>
      </c>
      <c r="AI57" s="34">
        <v>300</v>
      </c>
      <c r="AJ57" s="33">
        <v>0</v>
      </c>
      <c r="AK57" s="33">
        <f t="shared" si="3"/>
        <v>1000</v>
      </c>
      <c r="AL57" s="213">
        <f t="shared" si="2"/>
        <v>0</v>
      </c>
      <c r="AN57" s="214"/>
    </row>
    <row r="58" s="4" customFormat="1" ht="110" hidden="1" customHeight="1" spans="1:40">
      <c r="A58" s="33">
        <v>51</v>
      </c>
      <c r="B58" s="34" t="s">
        <v>42</v>
      </c>
      <c r="C58" s="33" t="s">
        <v>43</v>
      </c>
      <c r="D58" s="33" t="s">
        <v>44</v>
      </c>
      <c r="E58" s="34" t="s">
        <v>383</v>
      </c>
      <c r="F58" s="33" t="s">
        <v>326</v>
      </c>
      <c r="G58" s="33" t="s">
        <v>384</v>
      </c>
      <c r="H58" s="33" t="s">
        <v>48</v>
      </c>
      <c r="I58" s="55" t="s">
        <v>385</v>
      </c>
      <c r="J58" s="33">
        <v>333.4</v>
      </c>
      <c r="K58" s="34">
        <v>333.4</v>
      </c>
      <c r="L58" s="33">
        <v>0</v>
      </c>
      <c r="M58" s="33">
        <v>0</v>
      </c>
      <c r="N58" s="75" t="s">
        <v>386</v>
      </c>
      <c r="O58" s="73" t="s">
        <v>260</v>
      </c>
      <c r="P58" s="37">
        <v>1650</v>
      </c>
      <c r="Q58" s="37" t="s">
        <v>52</v>
      </c>
      <c r="R58" s="37" t="s">
        <v>52</v>
      </c>
      <c r="S58" s="37" t="s">
        <v>52</v>
      </c>
      <c r="T58" s="37" t="s">
        <v>53</v>
      </c>
      <c r="U58" s="37" t="s">
        <v>331</v>
      </c>
      <c r="V58" s="37" t="s">
        <v>332</v>
      </c>
      <c r="W58" s="91">
        <v>15924866855</v>
      </c>
      <c r="X58" s="33" t="s">
        <v>56</v>
      </c>
      <c r="Y58" s="124">
        <v>45292</v>
      </c>
      <c r="Z58" s="124">
        <v>45627</v>
      </c>
      <c r="AA58" s="104" t="s">
        <v>57</v>
      </c>
      <c r="AB58" s="37"/>
      <c r="AC58" s="37" t="s">
        <v>145</v>
      </c>
      <c r="AD58" s="115" t="s">
        <v>58</v>
      </c>
      <c r="AE58" s="105"/>
      <c r="AF58" s="205"/>
      <c r="AG58" s="34" t="s">
        <v>52</v>
      </c>
      <c r="AH58" s="33">
        <v>333.4</v>
      </c>
      <c r="AI58" s="34">
        <v>333.4</v>
      </c>
      <c r="AJ58" s="33">
        <v>0</v>
      </c>
      <c r="AK58" s="33">
        <f t="shared" si="3"/>
        <v>0</v>
      </c>
      <c r="AL58" s="213">
        <f t="shared" si="2"/>
        <v>0</v>
      </c>
      <c r="AN58" s="214"/>
    </row>
    <row r="59" s="3" customFormat="1" ht="132" hidden="1" customHeight="1" spans="1:40">
      <c r="A59" s="33">
        <v>52</v>
      </c>
      <c r="B59" s="34" t="s">
        <v>42</v>
      </c>
      <c r="C59" s="37" t="s">
        <v>43</v>
      </c>
      <c r="D59" s="37" t="s">
        <v>44</v>
      </c>
      <c r="E59" s="33" t="s">
        <v>387</v>
      </c>
      <c r="F59" s="33" t="s">
        <v>53</v>
      </c>
      <c r="G59" s="33" t="s">
        <v>388</v>
      </c>
      <c r="H59" s="33" t="s">
        <v>48</v>
      </c>
      <c r="I59" s="55" t="s">
        <v>389</v>
      </c>
      <c r="J59" s="34">
        <v>1000</v>
      </c>
      <c r="K59" s="34">
        <v>1000</v>
      </c>
      <c r="L59" s="33"/>
      <c r="M59" s="33"/>
      <c r="N59" s="73" t="s">
        <v>390</v>
      </c>
      <c r="O59" s="73" t="s">
        <v>391</v>
      </c>
      <c r="P59" s="171">
        <v>17500</v>
      </c>
      <c r="Q59" s="37" t="s">
        <v>52</v>
      </c>
      <c r="R59" s="37" t="s">
        <v>52</v>
      </c>
      <c r="S59" s="37" t="s">
        <v>52</v>
      </c>
      <c r="T59" s="37" t="s">
        <v>53</v>
      </c>
      <c r="U59" s="37" t="s">
        <v>54</v>
      </c>
      <c r="V59" s="37" t="s">
        <v>55</v>
      </c>
      <c r="W59" s="91">
        <v>18314573946</v>
      </c>
      <c r="X59" s="34" t="s">
        <v>56</v>
      </c>
      <c r="Y59" s="124">
        <v>45292</v>
      </c>
      <c r="Z59" s="124">
        <v>45627</v>
      </c>
      <c r="AA59" s="104" t="s">
        <v>57</v>
      </c>
      <c r="AB59" s="37"/>
      <c r="AC59" s="37"/>
      <c r="AD59" s="115" t="s">
        <v>58</v>
      </c>
      <c r="AE59" s="105"/>
      <c r="AF59" s="205"/>
      <c r="AG59" s="34" t="s">
        <v>52</v>
      </c>
      <c r="AH59" s="34">
        <v>1000</v>
      </c>
      <c r="AI59" s="33">
        <v>200</v>
      </c>
      <c r="AJ59" s="33"/>
      <c r="AK59" s="33">
        <f t="shared" si="3"/>
        <v>800</v>
      </c>
      <c r="AL59" s="213">
        <f t="shared" si="2"/>
        <v>0</v>
      </c>
      <c r="AN59" s="214"/>
    </row>
    <row r="60" s="3" customFormat="1" ht="165" hidden="1" customHeight="1" spans="1:40">
      <c r="A60" s="33">
        <v>53</v>
      </c>
      <c r="B60" s="34" t="s">
        <v>42</v>
      </c>
      <c r="C60" s="33" t="s">
        <v>43</v>
      </c>
      <c r="D60" s="33" t="s">
        <v>44</v>
      </c>
      <c r="E60" s="33" t="s">
        <v>392</v>
      </c>
      <c r="F60" s="33" t="s">
        <v>223</v>
      </c>
      <c r="G60" s="33" t="s">
        <v>393</v>
      </c>
      <c r="H60" s="33" t="s">
        <v>48</v>
      </c>
      <c r="I60" s="55" t="s">
        <v>394</v>
      </c>
      <c r="J60" s="34">
        <v>200</v>
      </c>
      <c r="K60" s="34">
        <v>200</v>
      </c>
      <c r="L60" s="33">
        <v>0</v>
      </c>
      <c r="M60" s="33">
        <v>0</v>
      </c>
      <c r="N60" s="57" t="s">
        <v>395</v>
      </c>
      <c r="O60" s="55" t="s">
        <v>227</v>
      </c>
      <c r="P60" s="56">
        <v>562</v>
      </c>
      <c r="Q60" s="33" t="s">
        <v>52</v>
      </c>
      <c r="R60" s="33" t="s">
        <v>52</v>
      </c>
      <c r="S60" s="33" t="s">
        <v>52</v>
      </c>
      <c r="T60" s="33" t="s">
        <v>53</v>
      </c>
      <c r="U60" s="33" t="s">
        <v>228</v>
      </c>
      <c r="V60" s="33" t="s">
        <v>229</v>
      </c>
      <c r="W60" s="86">
        <v>13408705686</v>
      </c>
      <c r="X60" s="34" t="s">
        <v>56</v>
      </c>
      <c r="Y60" s="104">
        <v>45292</v>
      </c>
      <c r="Z60" s="104">
        <v>45566</v>
      </c>
      <c r="AA60" s="104" t="s">
        <v>57</v>
      </c>
      <c r="AB60" s="33"/>
      <c r="AC60" s="33"/>
      <c r="AD60" s="115" t="s">
        <v>58</v>
      </c>
      <c r="AE60" s="105"/>
      <c r="AF60" s="205"/>
      <c r="AG60" s="34" t="s">
        <v>52</v>
      </c>
      <c r="AH60" s="34">
        <v>200</v>
      </c>
      <c r="AI60" s="33">
        <v>200</v>
      </c>
      <c r="AJ60" s="33">
        <v>0</v>
      </c>
      <c r="AK60" s="33">
        <f t="shared" si="3"/>
        <v>0</v>
      </c>
      <c r="AL60" s="213">
        <f t="shared" si="2"/>
        <v>0</v>
      </c>
      <c r="AN60" s="214"/>
    </row>
    <row r="61" s="3" customFormat="1" ht="152" hidden="1" customHeight="1" spans="1:40">
      <c r="A61" s="33">
        <v>54</v>
      </c>
      <c r="B61" s="34" t="s">
        <v>42</v>
      </c>
      <c r="C61" s="37" t="s">
        <v>43</v>
      </c>
      <c r="D61" s="37" t="s">
        <v>44</v>
      </c>
      <c r="E61" s="33" t="s">
        <v>396</v>
      </c>
      <c r="F61" s="33" t="s">
        <v>223</v>
      </c>
      <c r="G61" s="33" t="s">
        <v>397</v>
      </c>
      <c r="H61" s="33" t="s">
        <v>48</v>
      </c>
      <c r="I61" s="55" t="s">
        <v>398</v>
      </c>
      <c r="J61" s="34">
        <v>475</v>
      </c>
      <c r="K61" s="34">
        <v>475</v>
      </c>
      <c r="L61" s="33">
        <v>0</v>
      </c>
      <c r="M61" s="33">
        <v>0</v>
      </c>
      <c r="N61" s="76" t="s">
        <v>399</v>
      </c>
      <c r="O61" s="73" t="s">
        <v>400</v>
      </c>
      <c r="P61" s="171">
        <v>1236</v>
      </c>
      <c r="Q61" s="37" t="s">
        <v>52</v>
      </c>
      <c r="R61" s="37" t="s">
        <v>52</v>
      </c>
      <c r="S61" s="37" t="s">
        <v>52</v>
      </c>
      <c r="T61" s="37" t="s">
        <v>53</v>
      </c>
      <c r="U61" s="37" t="s">
        <v>228</v>
      </c>
      <c r="V61" s="37" t="s">
        <v>229</v>
      </c>
      <c r="W61" s="91">
        <v>13408705686</v>
      </c>
      <c r="X61" s="34" t="s">
        <v>56</v>
      </c>
      <c r="Y61" s="124">
        <v>45292</v>
      </c>
      <c r="Z61" s="124">
        <v>45413</v>
      </c>
      <c r="AA61" s="104" t="s">
        <v>57</v>
      </c>
      <c r="AB61" s="37"/>
      <c r="AC61" s="37"/>
      <c r="AD61" s="115" t="s">
        <v>58</v>
      </c>
      <c r="AE61" s="105"/>
      <c r="AF61" s="205"/>
      <c r="AG61" s="34" t="s">
        <v>52</v>
      </c>
      <c r="AH61" s="34">
        <v>475</v>
      </c>
      <c r="AI61" s="33">
        <v>275</v>
      </c>
      <c r="AJ61" s="33">
        <v>0</v>
      </c>
      <c r="AK61" s="33">
        <f t="shared" si="3"/>
        <v>200</v>
      </c>
      <c r="AL61" s="213">
        <f t="shared" si="2"/>
        <v>0</v>
      </c>
      <c r="AN61" s="214"/>
    </row>
    <row r="62" s="3" customFormat="1" ht="332" hidden="1" customHeight="1" spans="1:40">
      <c r="A62" s="33">
        <v>55</v>
      </c>
      <c r="B62" s="34" t="s">
        <v>42</v>
      </c>
      <c r="C62" s="33" t="s">
        <v>43</v>
      </c>
      <c r="D62" s="33" t="s">
        <v>44</v>
      </c>
      <c r="E62" s="34" t="s">
        <v>401</v>
      </c>
      <c r="F62" s="33" t="s">
        <v>402</v>
      </c>
      <c r="G62" s="33" t="s">
        <v>403</v>
      </c>
      <c r="H62" s="33" t="s">
        <v>48</v>
      </c>
      <c r="I62" s="66" t="s">
        <v>404</v>
      </c>
      <c r="J62" s="34">
        <v>160</v>
      </c>
      <c r="K62" s="34">
        <v>160</v>
      </c>
      <c r="L62" s="33">
        <v>0</v>
      </c>
      <c r="M62" s="33">
        <v>0</v>
      </c>
      <c r="N62" s="55" t="s">
        <v>405</v>
      </c>
      <c r="O62" s="55" t="s">
        <v>406</v>
      </c>
      <c r="P62" s="56">
        <v>500</v>
      </c>
      <c r="Q62" s="33" t="s">
        <v>52</v>
      </c>
      <c r="R62" s="33" t="s">
        <v>52</v>
      </c>
      <c r="S62" s="33" t="s">
        <v>52</v>
      </c>
      <c r="T62" s="33" t="s">
        <v>53</v>
      </c>
      <c r="U62" s="33" t="s">
        <v>407</v>
      </c>
      <c r="V62" s="34" t="s">
        <v>408</v>
      </c>
      <c r="W62" s="87" t="s">
        <v>409</v>
      </c>
      <c r="X62" s="34" t="s">
        <v>56</v>
      </c>
      <c r="Y62" s="104">
        <v>45352</v>
      </c>
      <c r="Z62" s="104">
        <v>45627</v>
      </c>
      <c r="AA62" s="104" t="s">
        <v>57</v>
      </c>
      <c r="AB62" s="33"/>
      <c r="AC62" s="33"/>
      <c r="AD62" s="115" t="s">
        <v>58</v>
      </c>
      <c r="AE62" s="105"/>
      <c r="AF62" s="205"/>
      <c r="AG62" s="34" t="s">
        <v>59</v>
      </c>
      <c r="AH62" s="34">
        <v>160</v>
      </c>
      <c r="AI62" s="34">
        <v>160</v>
      </c>
      <c r="AJ62" s="33">
        <v>0</v>
      </c>
      <c r="AK62" s="33">
        <f t="shared" si="3"/>
        <v>0</v>
      </c>
      <c r="AL62" s="213">
        <f t="shared" si="2"/>
        <v>0</v>
      </c>
      <c r="AN62" s="214"/>
    </row>
    <row r="63" s="3" customFormat="1" ht="75" hidden="1" customHeight="1" spans="1:40">
      <c r="A63" s="33">
        <v>56</v>
      </c>
      <c r="B63" s="34" t="s">
        <v>42</v>
      </c>
      <c r="C63" s="37" t="s">
        <v>43</v>
      </c>
      <c r="D63" s="37" t="s">
        <v>44</v>
      </c>
      <c r="E63" s="34" t="s">
        <v>410</v>
      </c>
      <c r="F63" s="33" t="s">
        <v>91</v>
      </c>
      <c r="G63" s="33" t="s">
        <v>411</v>
      </c>
      <c r="H63" s="33" t="s">
        <v>48</v>
      </c>
      <c r="I63" s="55" t="s">
        <v>412</v>
      </c>
      <c r="J63" s="34">
        <v>240</v>
      </c>
      <c r="K63" s="34">
        <v>240</v>
      </c>
      <c r="L63" s="33">
        <v>0</v>
      </c>
      <c r="M63" s="33">
        <v>0</v>
      </c>
      <c r="N63" s="73" t="s">
        <v>413</v>
      </c>
      <c r="O63" s="73" t="s">
        <v>414</v>
      </c>
      <c r="P63" s="171">
        <v>950</v>
      </c>
      <c r="Q63" s="37" t="s">
        <v>52</v>
      </c>
      <c r="R63" s="37" t="s">
        <v>52</v>
      </c>
      <c r="S63" s="37" t="s">
        <v>52</v>
      </c>
      <c r="T63" s="37" t="s">
        <v>53</v>
      </c>
      <c r="U63" s="37" t="s">
        <v>95</v>
      </c>
      <c r="V63" s="37" t="s">
        <v>96</v>
      </c>
      <c r="W63" s="91">
        <v>13648747575</v>
      </c>
      <c r="X63" s="33" t="s">
        <v>56</v>
      </c>
      <c r="Y63" s="124">
        <v>45383</v>
      </c>
      <c r="Z63" s="124">
        <v>45413</v>
      </c>
      <c r="AA63" s="104" t="s">
        <v>57</v>
      </c>
      <c r="AB63" s="37"/>
      <c r="AC63" s="37"/>
      <c r="AD63" s="115" t="s">
        <v>58</v>
      </c>
      <c r="AE63" s="105"/>
      <c r="AF63" s="205"/>
      <c r="AG63" s="34" t="s">
        <v>52</v>
      </c>
      <c r="AH63" s="34">
        <v>240</v>
      </c>
      <c r="AI63" s="33">
        <v>240</v>
      </c>
      <c r="AJ63" s="33">
        <v>0</v>
      </c>
      <c r="AK63" s="33">
        <f t="shared" si="3"/>
        <v>0</v>
      </c>
      <c r="AL63" s="213">
        <f t="shared" si="2"/>
        <v>0</v>
      </c>
      <c r="AN63" s="214"/>
    </row>
    <row r="64" s="3" customFormat="1" ht="270" hidden="1" customHeight="1" spans="1:40">
      <c r="A64" s="33">
        <v>57</v>
      </c>
      <c r="B64" s="34" t="s">
        <v>42</v>
      </c>
      <c r="C64" s="34" t="s">
        <v>43</v>
      </c>
      <c r="D64" s="34" t="s">
        <v>44</v>
      </c>
      <c r="E64" s="34" t="s">
        <v>415</v>
      </c>
      <c r="F64" s="34" t="s">
        <v>416</v>
      </c>
      <c r="G64" s="34" t="s">
        <v>417</v>
      </c>
      <c r="H64" s="34" t="s">
        <v>48</v>
      </c>
      <c r="I64" s="58" t="s">
        <v>418</v>
      </c>
      <c r="J64" s="34">
        <v>150</v>
      </c>
      <c r="K64" s="34">
        <v>150</v>
      </c>
      <c r="L64" s="34">
        <v>0</v>
      </c>
      <c r="M64" s="34">
        <v>0</v>
      </c>
      <c r="N64" s="59" t="s">
        <v>419</v>
      </c>
      <c r="O64" s="59" t="s">
        <v>420</v>
      </c>
      <c r="P64" s="34">
        <v>2400</v>
      </c>
      <c r="Q64" s="33" t="s">
        <v>52</v>
      </c>
      <c r="R64" s="33" t="s">
        <v>52</v>
      </c>
      <c r="S64" s="33" t="s">
        <v>52</v>
      </c>
      <c r="T64" s="34" t="s">
        <v>53</v>
      </c>
      <c r="U64" s="34" t="s">
        <v>53</v>
      </c>
      <c r="V64" s="34" t="s">
        <v>421</v>
      </c>
      <c r="W64" s="87" t="s">
        <v>422</v>
      </c>
      <c r="X64" s="34" t="s">
        <v>56</v>
      </c>
      <c r="Y64" s="104">
        <v>45292</v>
      </c>
      <c r="Z64" s="104">
        <v>45627</v>
      </c>
      <c r="AA64" s="104" t="s">
        <v>57</v>
      </c>
      <c r="AB64" s="37"/>
      <c r="AC64" s="37"/>
      <c r="AD64" s="115" t="s">
        <v>58</v>
      </c>
      <c r="AE64" s="105"/>
      <c r="AF64" s="205"/>
      <c r="AG64" s="34" t="s">
        <v>59</v>
      </c>
      <c r="AH64" s="34">
        <v>150</v>
      </c>
      <c r="AI64" s="34">
        <v>150</v>
      </c>
      <c r="AJ64" s="34">
        <v>0</v>
      </c>
      <c r="AK64" s="33">
        <f t="shared" si="3"/>
        <v>0</v>
      </c>
      <c r="AL64" s="213">
        <f t="shared" si="2"/>
        <v>0</v>
      </c>
      <c r="AN64" s="214"/>
    </row>
    <row r="65" s="3" customFormat="1" ht="142" hidden="1" customHeight="1" spans="1:40">
      <c r="A65" s="33">
        <v>58</v>
      </c>
      <c r="B65" s="34" t="s">
        <v>42</v>
      </c>
      <c r="C65" s="37" t="s">
        <v>43</v>
      </c>
      <c r="D65" s="37" t="s">
        <v>44</v>
      </c>
      <c r="E65" s="34" t="s">
        <v>423</v>
      </c>
      <c r="F65" s="33" t="s">
        <v>248</v>
      </c>
      <c r="G65" s="33" t="s">
        <v>424</v>
      </c>
      <c r="H65" s="33" t="s">
        <v>48</v>
      </c>
      <c r="I65" s="55" t="s">
        <v>425</v>
      </c>
      <c r="J65" s="34">
        <v>550</v>
      </c>
      <c r="K65" s="34">
        <v>550</v>
      </c>
      <c r="L65" s="33">
        <v>0</v>
      </c>
      <c r="M65" s="33">
        <v>0</v>
      </c>
      <c r="N65" s="73" t="s">
        <v>426</v>
      </c>
      <c r="O65" s="73" t="s">
        <v>427</v>
      </c>
      <c r="P65" s="171">
        <v>3800</v>
      </c>
      <c r="Q65" s="37" t="s">
        <v>52</v>
      </c>
      <c r="R65" s="37" t="s">
        <v>52</v>
      </c>
      <c r="S65" s="37" t="s">
        <v>52</v>
      </c>
      <c r="T65" s="37" t="s">
        <v>53</v>
      </c>
      <c r="U65" s="37" t="s">
        <v>253</v>
      </c>
      <c r="V65" s="37" t="s">
        <v>254</v>
      </c>
      <c r="W65" s="91">
        <v>13577395188</v>
      </c>
      <c r="X65" s="34" t="s">
        <v>56</v>
      </c>
      <c r="Y65" s="124">
        <v>45292</v>
      </c>
      <c r="Z65" s="124">
        <v>45627</v>
      </c>
      <c r="AA65" s="104" t="s">
        <v>57</v>
      </c>
      <c r="AB65" s="37"/>
      <c r="AC65" s="37"/>
      <c r="AD65" s="115" t="s">
        <v>58</v>
      </c>
      <c r="AE65" s="105"/>
      <c r="AF65" s="205"/>
      <c r="AG65" s="34" t="s">
        <v>52</v>
      </c>
      <c r="AH65" s="34">
        <v>550</v>
      </c>
      <c r="AI65" s="33">
        <v>250</v>
      </c>
      <c r="AJ65" s="33">
        <v>0</v>
      </c>
      <c r="AK65" s="33">
        <f t="shared" si="3"/>
        <v>300</v>
      </c>
      <c r="AL65" s="213">
        <f t="shared" si="2"/>
        <v>0</v>
      </c>
      <c r="AN65" s="214"/>
    </row>
    <row r="66" s="3" customFormat="1" ht="88" hidden="1" customHeight="1" spans="1:40">
      <c r="A66" s="33">
        <v>59</v>
      </c>
      <c r="B66" s="34" t="s">
        <v>42</v>
      </c>
      <c r="C66" s="37" t="s">
        <v>43</v>
      </c>
      <c r="D66" s="37" t="s">
        <v>44</v>
      </c>
      <c r="E66" s="34" t="s">
        <v>428</v>
      </c>
      <c r="F66" s="33" t="s">
        <v>256</v>
      </c>
      <c r="G66" s="33" t="s">
        <v>429</v>
      </c>
      <c r="H66" s="33" t="s">
        <v>48</v>
      </c>
      <c r="I66" s="55" t="s">
        <v>430</v>
      </c>
      <c r="J66" s="34">
        <v>480</v>
      </c>
      <c r="K66" s="34">
        <v>480</v>
      </c>
      <c r="L66" s="33">
        <v>0</v>
      </c>
      <c r="M66" s="33">
        <v>0</v>
      </c>
      <c r="N66" s="73" t="s">
        <v>431</v>
      </c>
      <c r="O66" s="75" t="s">
        <v>432</v>
      </c>
      <c r="P66" s="171">
        <v>1415</v>
      </c>
      <c r="Q66" s="37" t="s">
        <v>52</v>
      </c>
      <c r="R66" s="37" t="s">
        <v>52</v>
      </c>
      <c r="S66" s="37" t="s">
        <v>52</v>
      </c>
      <c r="T66" s="37" t="s">
        <v>53</v>
      </c>
      <c r="U66" s="37" t="s">
        <v>261</v>
      </c>
      <c r="V66" s="37" t="s">
        <v>262</v>
      </c>
      <c r="W66" s="91">
        <v>17787401717</v>
      </c>
      <c r="X66" s="34" t="s">
        <v>56</v>
      </c>
      <c r="Y66" s="124">
        <v>45292</v>
      </c>
      <c r="Z66" s="124">
        <v>45627</v>
      </c>
      <c r="AA66" s="104" t="s">
        <v>57</v>
      </c>
      <c r="AB66" s="37"/>
      <c r="AC66" s="37"/>
      <c r="AD66" s="115" t="s">
        <v>58</v>
      </c>
      <c r="AE66" s="105"/>
      <c r="AF66" s="205"/>
      <c r="AG66" s="34" t="s">
        <v>52</v>
      </c>
      <c r="AH66" s="34">
        <v>480</v>
      </c>
      <c r="AI66" s="33">
        <v>200</v>
      </c>
      <c r="AJ66" s="33">
        <v>0</v>
      </c>
      <c r="AK66" s="33">
        <f t="shared" si="3"/>
        <v>280</v>
      </c>
      <c r="AL66" s="213">
        <f t="shared" si="2"/>
        <v>0</v>
      </c>
      <c r="AN66" s="214"/>
    </row>
    <row r="67" s="3" customFormat="1" ht="139" hidden="1" customHeight="1" spans="1:40">
      <c r="A67" s="33">
        <v>60</v>
      </c>
      <c r="B67" s="34" t="s">
        <v>42</v>
      </c>
      <c r="C67" s="33" t="s">
        <v>43</v>
      </c>
      <c r="D67" s="33" t="s">
        <v>44</v>
      </c>
      <c r="E67" s="34" t="s">
        <v>433</v>
      </c>
      <c r="F67" s="33" t="s">
        <v>198</v>
      </c>
      <c r="G67" s="33" t="s">
        <v>434</v>
      </c>
      <c r="H67" s="33" t="s">
        <v>48</v>
      </c>
      <c r="I67" s="55" t="s">
        <v>435</v>
      </c>
      <c r="J67" s="34">
        <v>170.24</v>
      </c>
      <c r="K67" s="34">
        <v>170.24</v>
      </c>
      <c r="L67" s="33">
        <v>0</v>
      </c>
      <c r="M67" s="33">
        <v>0</v>
      </c>
      <c r="N67" s="55" t="s">
        <v>436</v>
      </c>
      <c r="O67" s="55" t="s">
        <v>288</v>
      </c>
      <c r="P67" s="56">
        <v>4135</v>
      </c>
      <c r="Q67" s="33" t="s">
        <v>52</v>
      </c>
      <c r="R67" s="33" t="s">
        <v>52</v>
      </c>
      <c r="S67" s="33" t="s">
        <v>52</v>
      </c>
      <c r="T67" s="33" t="s">
        <v>53</v>
      </c>
      <c r="U67" s="33" t="s">
        <v>203</v>
      </c>
      <c r="V67" s="33" t="s">
        <v>204</v>
      </c>
      <c r="W67" s="86">
        <v>15887905589</v>
      </c>
      <c r="X67" s="34" t="s">
        <v>56</v>
      </c>
      <c r="Y67" s="104">
        <v>45292</v>
      </c>
      <c r="Z67" s="104">
        <v>45627</v>
      </c>
      <c r="AA67" s="104" t="s">
        <v>57</v>
      </c>
      <c r="AB67" s="37"/>
      <c r="AC67" s="37"/>
      <c r="AD67" s="115" t="s">
        <v>58</v>
      </c>
      <c r="AE67" s="105"/>
      <c r="AF67" s="205"/>
      <c r="AG67" s="34" t="s">
        <v>59</v>
      </c>
      <c r="AH67" s="34">
        <v>170.24</v>
      </c>
      <c r="AI67" s="34">
        <v>170.24</v>
      </c>
      <c r="AJ67" s="33">
        <v>0</v>
      </c>
      <c r="AK67" s="33">
        <f t="shared" si="3"/>
        <v>0</v>
      </c>
      <c r="AL67" s="213">
        <f t="shared" si="2"/>
        <v>0</v>
      </c>
      <c r="AN67" s="214"/>
    </row>
    <row r="68" s="3" customFormat="1" ht="80" hidden="1" customHeight="1" spans="1:40">
      <c r="A68" s="33">
        <v>61</v>
      </c>
      <c r="B68" s="34" t="s">
        <v>42</v>
      </c>
      <c r="C68" s="37" t="s">
        <v>43</v>
      </c>
      <c r="D68" s="37" t="s">
        <v>44</v>
      </c>
      <c r="E68" s="34" t="s">
        <v>437</v>
      </c>
      <c r="F68" s="33" t="s">
        <v>215</v>
      </c>
      <c r="G68" s="45" t="s">
        <v>438</v>
      </c>
      <c r="H68" s="33" t="s">
        <v>48</v>
      </c>
      <c r="I68" s="55" t="s">
        <v>439</v>
      </c>
      <c r="J68" s="34">
        <v>210</v>
      </c>
      <c r="K68" s="34">
        <v>210</v>
      </c>
      <c r="L68" s="33">
        <v>0</v>
      </c>
      <c r="M68" s="33">
        <v>0</v>
      </c>
      <c r="N68" s="73" t="s">
        <v>440</v>
      </c>
      <c r="O68" s="73" t="s">
        <v>441</v>
      </c>
      <c r="P68" s="171">
        <v>370</v>
      </c>
      <c r="Q68" s="37" t="s">
        <v>52</v>
      </c>
      <c r="R68" s="37" t="s">
        <v>52</v>
      </c>
      <c r="S68" s="37" t="s">
        <v>52</v>
      </c>
      <c r="T68" s="37" t="s">
        <v>53</v>
      </c>
      <c r="U68" s="37" t="s">
        <v>220</v>
      </c>
      <c r="V68" s="37" t="s">
        <v>221</v>
      </c>
      <c r="W68" s="91">
        <v>13466005957</v>
      </c>
      <c r="X68" s="34" t="s">
        <v>56</v>
      </c>
      <c r="Y68" s="124">
        <v>45292</v>
      </c>
      <c r="Z68" s="124">
        <v>45627</v>
      </c>
      <c r="AA68" s="104" t="s">
        <v>57</v>
      </c>
      <c r="AB68" s="37"/>
      <c r="AC68" s="37"/>
      <c r="AD68" s="115" t="s">
        <v>58</v>
      </c>
      <c r="AE68" s="105"/>
      <c r="AF68" s="205"/>
      <c r="AG68" s="34" t="s">
        <v>52</v>
      </c>
      <c r="AH68" s="34">
        <v>210</v>
      </c>
      <c r="AI68" s="33">
        <v>210</v>
      </c>
      <c r="AJ68" s="33">
        <v>0</v>
      </c>
      <c r="AK68" s="33">
        <f t="shared" si="3"/>
        <v>0</v>
      </c>
      <c r="AL68" s="213">
        <f t="shared" si="2"/>
        <v>0</v>
      </c>
      <c r="AN68" s="214"/>
    </row>
    <row r="69" s="3" customFormat="1" ht="62" hidden="1" customHeight="1" spans="1:40">
      <c r="A69" s="33">
        <v>62</v>
      </c>
      <c r="B69" s="34" t="s">
        <v>42</v>
      </c>
      <c r="C69" s="37" t="s">
        <v>43</v>
      </c>
      <c r="D69" s="37" t="s">
        <v>44</v>
      </c>
      <c r="E69" s="34" t="s">
        <v>442</v>
      </c>
      <c r="F69" s="33" t="s">
        <v>46</v>
      </c>
      <c r="G69" s="33" t="s">
        <v>443</v>
      </c>
      <c r="H69" s="33" t="s">
        <v>48</v>
      </c>
      <c r="I69" s="55" t="s">
        <v>444</v>
      </c>
      <c r="J69" s="34">
        <v>100</v>
      </c>
      <c r="K69" s="34">
        <v>100</v>
      </c>
      <c r="L69" s="33">
        <v>0</v>
      </c>
      <c r="M69" s="33">
        <v>0</v>
      </c>
      <c r="N69" s="73" t="s">
        <v>445</v>
      </c>
      <c r="O69" s="73" t="s">
        <v>446</v>
      </c>
      <c r="P69" s="171">
        <v>452</v>
      </c>
      <c r="Q69" s="37" t="s">
        <v>52</v>
      </c>
      <c r="R69" s="37" t="s">
        <v>52</v>
      </c>
      <c r="S69" s="37" t="s">
        <v>52</v>
      </c>
      <c r="T69" s="37" t="s">
        <v>53</v>
      </c>
      <c r="U69" s="37" t="s">
        <v>447</v>
      </c>
      <c r="V69" s="37" t="s">
        <v>448</v>
      </c>
      <c r="W69" s="91">
        <v>15187916398</v>
      </c>
      <c r="X69" s="34" t="s">
        <v>56</v>
      </c>
      <c r="Y69" s="124">
        <v>45383</v>
      </c>
      <c r="Z69" s="124">
        <v>45629</v>
      </c>
      <c r="AA69" s="104" t="s">
        <v>57</v>
      </c>
      <c r="AB69" s="37"/>
      <c r="AC69" s="37"/>
      <c r="AD69" s="115" t="s">
        <v>58</v>
      </c>
      <c r="AE69" s="105"/>
      <c r="AF69" s="205"/>
      <c r="AG69" s="34" t="s">
        <v>52</v>
      </c>
      <c r="AH69" s="34">
        <v>100</v>
      </c>
      <c r="AI69" s="33">
        <v>100</v>
      </c>
      <c r="AJ69" s="33">
        <v>0</v>
      </c>
      <c r="AK69" s="33">
        <f t="shared" si="3"/>
        <v>0</v>
      </c>
      <c r="AL69" s="213">
        <f t="shared" si="2"/>
        <v>0</v>
      </c>
      <c r="AN69" s="214"/>
    </row>
    <row r="70" s="3" customFormat="1" ht="73" hidden="1" customHeight="1" spans="1:40">
      <c r="A70" s="33">
        <v>63</v>
      </c>
      <c r="B70" s="34" t="s">
        <v>42</v>
      </c>
      <c r="C70" s="37" t="s">
        <v>43</v>
      </c>
      <c r="D70" s="37" t="s">
        <v>44</v>
      </c>
      <c r="E70" s="34" t="s">
        <v>449</v>
      </c>
      <c r="F70" s="33" t="s">
        <v>450</v>
      </c>
      <c r="G70" s="33" t="s">
        <v>451</v>
      </c>
      <c r="H70" s="33" t="s">
        <v>48</v>
      </c>
      <c r="I70" s="55" t="s">
        <v>452</v>
      </c>
      <c r="J70" s="34">
        <v>284.8</v>
      </c>
      <c r="K70" s="34">
        <v>284.8</v>
      </c>
      <c r="L70" s="33">
        <v>0</v>
      </c>
      <c r="M70" s="33">
        <v>0</v>
      </c>
      <c r="N70" s="73" t="s">
        <v>453</v>
      </c>
      <c r="O70" s="73" t="s">
        <v>227</v>
      </c>
      <c r="P70" s="171">
        <v>3154</v>
      </c>
      <c r="Q70" s="37" t="s">
        <v>52</v>
      </c>
      <c r="R70" s="37" t="s">
        <v>52</v>
      </c>
      <c r="S70" s="37" t="s">
        <v>52</v>
      </c>
      <c r="T70" s="37" t="s">
        <v>53</v>
      </c>
      <c r="U70" s="37" t="s">
        <v>454</v>
      </c>
      <c r="V70" s="37" t="s">
        <v>455</v>
      </c>
      <c r="W70" s="91">
        <v>18387480109</v>
      </c>
      <c r="X70" s="34" t="s">
        <v>56</v>
      </c>
      <c r="Y70" s="124">
        <v>45323</v>
      </c>
      <c r="Z70" s="124">
        <v>45627</v>
      </c>
      <c r="AA70" s="104" t="s">
        <v>57</v>
      </c>
      <c r="AB70" s="37"/>
      <c r="AC70" s="37"/>
      <c r="AD70" s="115" t="s">
        <v>58</v>
      </c>
      <c r="AE70" s="105"/>
      <c r="AF70" s="205"/>
      <c r="AG70" s="34" t="s">
        <v>52</v>
      </c>
      <c r="AH70" s="34">
        <v>284.8</v>
      </c>
      <c r="AI70" s="33">
        <v>284.8</v>
      </c>
      <c r="AJ70" s="33">
        <v>0</v>
      </c>
      <c r="AK70" s="33">
        <f t="shared" si="3"/>
        <v>0</v>
      </c>
      <c r="AL70" s="213">
        <f t="shared" si="2"/>
        <v>0</v>
      </c>
      <c r="AN70" s="214"/>
    </row>
    <row r="71" s="3" customFormat="1" ht="103" hidden="1" customHeight="1" spans="1:40">
      <c r="A71" s="33">
        <v>64</v>
      </c>
      <c r="B71" s="34" t="s">
        <v>42</v>
      </c>
      <c r="C71" s="37" t="s">
        <v>43</v>
      </c>
      <c r="D71" s="37" t="s">
        <v>44</v>
      </c>
      <c r="E71" s="34" t="s">
        <v>456</v>
      </c>
      <c r="F71" s="33" t="s">
        <v>198</v>
      </c>
      <c r="G71" s="33" t="s">
        <v>457</v>
      </c>
      <c r="H71" s="33" t="s">
        <v>48</v>
      </c>
      <c r="I71" s="55" t="s">
        <v>458</v>
      </c>
      <c r="J71" s="34">
        <v>180</v>
      </c>
      <c r="K71" s="34">
        <v>180</v>
      </c>
      <c r="L71" s="33">
        <v>0</v>
      </c>
      <c r="M71" s="33">
        <v>0</v>
      </c>
      <c r="N71" s="73" t="s">
        <v>459</v>
      </c>
      <c r="O71" s="73" t="s">
        <v>288</v>
      </c>
      <c r="P71" s="171">
        <v>54</v>
      </c>
      <c r="Q71" s="37" t="s">
        <v>52</v>
      </c>
      <c r="R71" s="37" t="s">
        <v>52</v>
      </c>
      <c r="S71" s="37" t="s">
        <v>52</v>
      </c>
      <c r="T71" s="37" t="s">
        <v>53</v>
      </c>
      <c r="U71" s="37" t="s">
        <v>203</v>
      </c>
      <c r="V71" s="33" t="s">
        <v>204</v>
      </c>
      <c r="W71" s="86">
        <v>15887905589</v>
      </c>
      <c r="X71" s="34" t="s">
        <v>56</v>
      </c>
      <c r="Y71" s="126">
        <v>45292</v>
      </c>
      <c r="Z71" s="126">
        <v>45473</v>
      </c>
      <c r="AA71" s="104" t="s">
        <v>57</v>
      </c>
      <c r="AB71" s="37"/>
      <c r="AC71" s="37"/>
      <c r="AD71" s="115" t="s">
        <v>58</v>
      </c>
      <c r="AE71" s="105"/>
      <c r="AF71" s="205"/>
      <c r="AG71" s="34" t="s">
        <v>52</v>
      </c>
      <c r="AH71" s="34">
        <v>180</v>
      </c>
      <c r="AI71" s="33">
        <v>180</v>
      </c>
      <c r="AJ71" s="33">
        <v>0</v>
      </c>
      <c r="AK71" s="33">
        <f t="shared" si="3"/>
        <v>0</v>
      </c>
      <c r="AL71" s="213">
        <f t="shared" ref="AL71:AL134" si="4">J71-AH71</f>
        <v>0</v>
      </c>
      <c r="AN71" s="214"/>
    </row>
    <row r="72" s="3" customFormat="1" ht="120" hidden="1" customHeight="1" spans="1:40">
      <c r="A72" s="33">
        <v>65</v>
      </c>
      <c r="B72" s="34" t="s">
        <v>42</v>
      </c>
      <c r="C72" s="37" t="s">
        <v>43</v>
      </c>
      <c r="D72" s="37" t="s">
        <v>44</v>
      </c>
      <c r="E72" s="34" t="s">
        <v>460</v>
      </c>
      <c r="F72" s="33" t="s">
        <v>270</v>
      </c>
      <c r="G72" s="33" t="s">
        <v>461</v>
      </c>
      <c r="H72" s="33" t="s">
        <v>48</v>
      </c>
      <c r="I72" s="55" t="s">
        <v>462</v>
      </c>
      <c r="J72" s="34">
        <v>370</v>
      </c>
      <c r="K72" s="34">
        <v>370</v>
      </c>
      <c r="L72" s="33">
        <v>0</v>
      </c>
      <c r="M72" s="33">
        <v>0</v>
      </c>
      <c r="N72" s="75" t="s">
        <v>463</v>
      </c>
      <c r="O72" s="73" t="s">
        <v>51</v>
      </c>
      <c r="P72" s="171">
        <v>1085</v>
      </c>
      <c r="Q72" s="37" t="s">
        <v>52</v>
      </c>
      <c r="R72" s="37" t="s">
        <v>52</v>
      </c>
      <c r="S72" s="37" t="s">
        <v>52</v>
      </c>
      <c r="T72" s="37" t="s">
        <v>53</v>
      </c>
      <c r="U72" s="37" t="s">
        <v>275</v>
      </c>
      <c r="V72" s="37" t="s">
        <v>464</v>
      </c>
      <c r="W72" s="91">
        <v>15924705866</v>
      </c>
      <c r="X72" s="34" t="s">
        <v>56</v>
      </c>
      <c r="Y72" s="124">
        <v>45292</v>
      </c>
      <c r="Z72" s="124">
        <v>45627</v>
      </c>
      <c r="AA72" s="104" t="s">
        <v>57</v>
      </c>
      <c r="AB72" s="37"/>
      <c r="AC72" s="37"/>
      <c r="AD72" s="115" t="s">
        <v>58</v>
      </c>
      <c r="AE72" s="105"/>
      <c r="AF72" s="205"/>
      <c r="AG72" s="34" t="s">
        <v>52</v>
      </c>
      <c r="AH72" s="34">
        <v>370</v>
      </c>
      <c r="AI72" s="33">
        <v>370</v>
      </c>
      <c r="AJ72" s="33">
        <v>0</v>
      </c>
      <c r="AK72" s="33">
        <f t="shared" ref="AK72:AK135" si="5">AH72-AI72-AJ72</f>
        <v>0</v>
      </c>
      <c r="AL72" s="213">
        <f t="shared" si="4"/>
        <v>0</v>
      </c>
      <c r="AN72" s="214"/>
    </row>
    <row r="73" s="3" customFormat="1" ht="173" hidden="1" customHeight="1" spans="1:40">
      <c r="A73" s="33">
        <v>66</v>
      </c>
      <c r="B73" s="34" t="s">
        <v>42</v>
      </c>
      <c r="C73" s="37" t="s">
        <v>43</v>
      </c>
      <c r="D73" s="37" t="s">
        <v>44</v>
      </c>
      <c r="E73" s="34" t="s">
        <v>465</v>
      </c>
      <c r="F73" s="33" t="s">
        <v>138</v>
      </c>
      <c r="G73" s="33" t="s">
        <v>466</v>
      </c>
      <c r="H73" s="33" t="s">
        <v>48</v>
      </c>
      <c r="I73" s="57" t="s">
        <v>467</v>
      </c>
      <c r="J73" s="34">
        <v>532.9</v>
      </c>
      <c r="K73" s="34">
        <v>532.9</v>
      </c>
      <c r="L73" s="33">
        <v>0</v>
      </c>
      <c r="M73" s="33">
        <v>0</v>
      </c>
      <c r="N73" s="73" t="s">
        <v>468</v>
      </c>
      <c r="O73" s="73" t="s">
        <v>469</v>
      </c>
      <c r="P73" s="171">
        <v>4912</v>
      </c>
      <c r="Q73" s="37" t="s">
        <v>52</v>
      </c>
      <c r="R73" s="37" t="s">
        <v>52</v>
      </c>
      <c r="S73" s="37" t="s">
        <v>52</v>
      </c>
      <c r="T73" s="37" t="s">
        <v>53</v>
      </c>
      <c r="U73" s="37" t="s">
        <v>143</v>
      </c>
      <c r="V73" s="37" t="s">
        <v>144</v>
      </c>
      <c r="W73" s="91">
        <v>18287487666</v>
      </c>
      <c r="X73" s="34" t="s">
        <v>56</v>
      </c>
      <c r="Y73" s="124">
        <v>45352</v>
      </c>
      <c r="Z73" s="124">
        <v>45536</v>
      </c>
      <c r="AA73" s="104" t="s">
        <v>57</v>
      </c>
      <c r="AB73" s="37"/>
      <c r="AC73" s="37"/>
      <c r="AD73" s="115" t="s">
        <v>58</v>
      </c>
      <c r="AE73" s="105"/>
      <c r="AF73" s="205"/>
      <c r="AG73" s="34" t="s">
        <v>52</v>
      </c>
      <c r="AH73" s="34">
        <v>532.9</v>
      </c>
      <c r="AI73" s="33">
        <v>300</v>
      </c>
      <c r="AJ73" s="33">
        <v>0</v>
      </c>
      <c r="AK73" s="33">
        <f t="shared" si="5"/>
        <v>232.9</v>
      </c>
      <c r="AL73" s="213">
        <f t="shared" si="4"/>
        <v>0</v>
      </c>
      <c r="AN73" s="214"/>
    </row>
    <row r="74" s="3" customFormat="1" ht="114" hidden="1" customHeight="1" spans="1:40">
      <c r="A74" s="33">
        <v>67</v>
      </c>
      <c r="B74" s="34" t="s">
        <v>42</v>
      </c>
      <c r="C74" s="33" t="s">
        <v>43</v>
      </c>
      <c r="D74" s="33" t="s">
        <v>44</v>
      </c>
      <c r="E74" s="34" t="s">
        <v>470</v>
      </c>
      <c r="F74" s="33" t="s">
        <v>215</v>
      </c>
      <c r="G74" s="33" t="s">
        <v>471</v>
      </c>
      <c r="H74" s="33" t="s">
        <v>48</v>
      </c>
      <c r="I74" s="55" t="s">
        <v>472</v>
      </c>
      <c r="J74" s="34">
        <v>200</v>
      </c>
      <c r="K74" s="34">
        <v>200</v>
      </c>
      <c r="L74" s="33">
        <v>0</v>
      </c>
      <c r="M74" s="33">
        <v>0</v>
      </c>
      <c r="N74" s="55" t="s">
        <v>473</v>
      </c>
      <c r="O74" s="55" t="s">
        <v>474</v>
      </c>
      <c r="P74" s="56">
        <v>604</v>
      </c>
      <c r="Q74" s="33" t="s">
        <v>52</v>
      </c>
      <c r="R74" s="33" t="s">
        <v>52</v>
      </c>
      <c r="S74" s="33" t="s">
        <v>52</v>
      </c>
      <c r="T74" s="33" t="s">
        <v>53</v>
      </c>
      <c r="U74" s="33" t="s">
        <v>220</v>
      </c>
      <c r="V74" s="33" t="s">
        <v>221</v>
      </c>
      <c r="W74" s="86">
        <v>13466005957</v>
      </c>
      <c r="X74" s="34" t="s">
        <v>56</v>
      </c>
      <c r="Y74" s="104">
        <v>45292</v>
      </c>
      <c r="Z74" s="104">
        <v>45656</v>
      </c>
      <c r="AA74" s="104" t="s">
        <v>57</v>
      </c>
      <c r="AB74" s="33"/>
      <c r="AC74" s="33"/>
      <c r="AD74" s="115" t="s">
        <v>58</v>
      </c>
      <c r="AE74" s="105"/>
      <c r="AF74" s="205"/>
      <c r="AG74" s="34" t="s">
        <v>52</v>
      </c>
      <c r="AH74" s="34">
        <v>200</v>
      </c>
      <c r="AI74" s="33">
        <v>200</v>
      </c>
      <c r="AJ74" s="33">
        <v>0</v>
      </c>
      <c r="AK74" s="33">
        <f t="shared" si="5"/>
        <v>0</v>
      </c>
      <c r="AL74" s="213">
        <f t="shared" si="4"/>
        <v>0</v>
      </c>
      <c r="AN74" s="214"/>
    </row>
    <row r="75" s="3" customFormat="1" ht="118" hidden="1" customHeight="1" spans="1:40">
      <c r="A75" s="33">
        <v>68</v>
      </c>
      <c r="B75" s="34" t="s">
        <v>42</v>
      </c>
      <c r="C75" s="37" t="s">
        <v>43</v>
      </c>
      <c r="D75" s="37" t="s">
        <v>177</v>
      </c>
      <c r="E75" s="34" t="s">
        <v>475</v>
      </c>
      <c r="F75" s="33" t="s">
        <v>292</v>
      </c>
      <c r="G75" s="33" t="s">
        <v>476</v>
      </c>
      <c r="H75" s="33" t="s">
        <v>48</v>
      </c>
      <c r="I75" s="59" t="s">
        <v>477</v>
      </c>
      <c r="J75" s="34">
        <v>119.9</v>
      </c>
      <c r="K75" s="34">
        <v>119.9</v>
      </c>
      <c r="L75" s="33">
        <v>0</v>
      </c>
      <c r="M75" s="33">
        <v>0</v>
      </c>
      <c r="N75" s="73" t="s">
        <v>478</v>
      </c>
      <c r="O75" s="73" t="s">
        <v>479</v>
      </c>
      <c r="P75" s="171">
        <v>178</v>
      </c>
      <c r="Q75" s="37" t="s">
        <v>52</v>
      </c>
      <c r="R75" s="37" t="s">
        <v>52</v>
      </c>
      <c r="S75" s="37" t="s">
        <v>52</v>
      </c>
      <c r="T75" s="37" t="s">
        <v>53</v>
      </c>
      <c r="U75" s="37" t="s">
        <v>297</v>
      </c>
      <c r="V75" s="37" t="s">
        <v>480</v>
      </c>
      <c r="W75" s="91">
        <v>13988914688</v>
      </c>
      <c r="X75" s="34" t="s">
        <v>56</v>
      </c>
      <c r="Y75" s="124">
        <v>45352</v>
      </c>
      <c r="Z75" s="124">
        <v>45627</v>
      </c>
      <c r="AA75" s="104" t="s">
        <v>57</v>
      </c>
      <c r="AB75" s="37"/>
      <c r="AC75" s="37"/>
      <c r="AD75" s="115" t="s">
        <v>58</v>
      </c>
      <c r="AE75" s="105"/>
      <c r="AF75" s="205"/>
      <c r="AG75" s="34" t="s">
        <v>52</v>
      </c>
      <c r="AH75" s="34">
        <v>119.9</v>
      </c>
      <c r="AI75" s="33">
        <v>119.9</v>
      </c>
      <c r="AJ75" s="33">
        <v>0</v>
      </c>
      <c r="AK75" s="33">
        <f t="shared" si="5"/>
        <v>0</v>
      </c>
      <c r="AL75" s="213">
        <f t="shared" si="4"/>
        <v>0</v>
      </c>
      <c r="AN75" s="214"/>
    </row>
    <row r="76" s="3" customFormat="1" ht="127" hidden="1" customHeight="1" spans="1:40">
      <c r="A76" s="33">
        <v>69</v>
      </c>
      <c r="B76" s="34" t="s">
        <v>42</v>
      </c>
      <c r="C76" s="37" t="s">
        <v>65</v>
      </c>
      <c r="D76" s="37" t="s">
        <v>128</v>
      </c>
      <c r="E76" s="34" t="s">
        <v>481</v>
      </c>
      <c r="F76" s="33" t="s">
        <v>68</v>
      </c>
      <c r="G76" s="33"/>
      <c r="H76" s="33" t="s">
        <v>48</v>
      </c>
      <c r="I76" s="55" t="s">
        <v>482</v>
      </c>
      <c r="J76" s="34">
        <v>20000</v>
      </c>
      <c r="K76" s="34">
        <v>20000</v>
      </c>
      <c r="L76" s="33">
        <v>0</v>
      </c>
      <c r="M76" s="33">
        <v>0</v>
      </c>
      <c r="N76" s="73" t="s">
        <v>483</v>
      </c>
      <c r="O76" s="73" t="s">
        <v>484</v>
      </c>
      <c r="P76" s="171">
        <v>5000</v>
      </c>
      <c r="Q76" s="37" t="s">
        <v>52</v>
      </c>
      <c r="R76" s="37" t="s">
        <v>52</v>
      </c>
      <c r="S76" s="37" t="s">
        <v>52</v>
      </c>
      <c r="T76" s="37" t="s">
        <v>53</v>
      </c>
      <c r="U76" s="37" t="s">
        <v>54</v>
      </c>
      <c r="V76" s="37" t="s">
        <v>55</v>
      </c>
      <c r="W76" s="91">
        <v>18314573946</v>
      </c>
      <c r="X76" s="34" t="s">
        <v>56</v>
      </c>
      <c r="Y76" s="124">
        <v>45352</v>
      </c>
      <c r="Z76" s="124">
        <v>45657</v>
      </c>
      <c r="AA76" s="104" t="s">
        <v>89</v>
      </c>
      <c r="AB76" s="37" t="s">
        <v>485</v>
      </c>
      <c r="AC76" s="37"/>
      <c r="AD76" s="115" t="s">
        <v>58</v>
      </c>
      <c r="AE76" s="105"/>
      <c r="AF76" s="205"/>
      <c r="AG76" s="34" t="s">
        <v>52</v>
      </c>
      <c r="AH76" s="34">
        <v>20000</v>
      </c>
      <c r="AI76" s="33">
        <v>1000</v>
      </c>
      <c r="AJ76" s="33">
        <v>0</v>
      </c>
      <c r="AK76" s="33">
        <f t="shared" si="5"/>
        <v>19000</v>
      </c>
      <c r="AL76" s="213">
        <f t="shared" si="4"/>
        <v>0</v>
      </c>
      <c r="AN76" s="214"/>
    </row>
    <row r="77" s="3" customFormat="1" ht="174" hidden="1" customHeight="1" spans="1:40">
      <c r="A77" s="33">
        <v>70</v>
      </c>
      <c r="B77" s="34" t="s">
        <v>42</v>
      </c>
      <c r="C77" s="37" t="s">
        <v>65</v>
      </c>
      <c r="D77" s="37" t="s">
        <v>128</v>
      </c>
      <c r="E77" s="34" t="s">
        <v>486</v>
      </c>
      <c r="F77" s="33" t="s">
        <v>198</v>
      </c>
      <c r="G77" s="33" t="s">
        <v>487</v>
      </c>
      <c r="H77" s="33" t="s">
        <v>48</v>
      </c>
      <c r="I77" s="55" t="s">
        <v>488</v>
      </c>
      <c r="J77" s="34">
        <v>450</v>
      </c>
      <c r="K77" s="34">
        <v>450</v>
      </c>
      <c r="L77" s="33">
        <v>0</v>
      </c>
      <c r="M77" s="33">
        <v>0</v>
      </c>
      <c r="N77" s="73" t="s">
        <v>489</v>
      </c>
      <c r="O77" s="75" t="s">
        <v>490</v>
      </c>
      <c r="P77" s="171">
        <v>195</v>
      </c>
      <c r="Q77" s="37" t="s">
        <v>52</v>
      </c>
      <c r="R77" s="37" t="s">
        <v>52</v>
      </c>
      <c r="S77" s="37" t="s">
        <v>52</v>
      </c>
      <c r="T77" s="37" t="s">
        <v>53</v>
      </c>
      <c r="U77" s="37" t="s">
        <v>203</v>
      </c>
      <c r="V77" s="33" t="s">
        <v>204</v>
      </c>
      <c r="W77" s="86">
        <v>15887905589</v>
      </c>
      <c r="X77" s="34" t="s">
        <v>56</v>
      </c>
      <c r="Y77" s="124">
        <v>45292</v>
      </c>
      <c r="Z77" s="124">
        <v>45657</v>
      </c>
      <c r="AA77" s="104" t="s">
        <v>57</v>
      </c>
      <c r="AB77" s="37"/>
      <c r="AC77" s="120" t="s">
        <v>491</v>
      </c>
      <c r="AD77" s="115" t="s">
        <v>58</v>
      </c>
      <c r="AE77" s="105"/>
      <c r="AF77" s="205"/>
      <c r="AG77" s="34" t="s">
        <v>52</v>
      </c>
      <c r="AH77" s="34">
        <v>450</v>
      </c>
      <c r="AI77" s="33">
        <v>200</v>
      </c>
      <c r="AJ77" s="33">
        <v>0</v>
      </c>
      <c r="AK77" s="33">
        <f t="shared" si="5"/>
        <v>250</v>
      </c>
      <c r="AL77" s="213">
        <f t="shared" si="4"/>
        <v>0</v>
      </c>
      <c r="AN77" s="214"/>
    </row>
    <row r="78" s="3" customFormat="1" ht="146" hidden="1" customHeight="1" spans="1:40">
      <c r="A78" s="33">
        <v>71</v>
      </c>
      <c r="B78" s="34" t="s">
        <v>42</v>
      </c>
      <c r="C78" s="37" t="s">
        <v>65</v>
      </c>
      <c r="D78" s="37" t="s">
        <v>66</v>
      </c>
      <c r="E78" s="34" t="s">
        <v>492</v>
      </c>
      <c r="F78" s="33" t="s">
        <v>248</v>
      </c>
      <c r="G78" s="33" t="s">
        <v>493</v>
      </c>
      <c r="H78" s="33" t="s">
        <v>48</v>
      </c>
      <c r="I78" s="59" t="s">
        <v>494</v>
      </c>
      <c r="J78" s="34">
        <v>360</v>
      </c>
      <c r="K78" s="34">
        <v>360</v>
      </c>
      <c r="L78" s="33">
        <v>0</v>
      </c>
      <c r="M78" s="33">
        <v>0</v>
      </c>
      <c r="N78" s="73" t="s">
        <v>495</v>
      </c>
      <c r="O78" s="76" t="s">
        <v>496</v>
      </c>
      <c r="P78" s="171">
        <v>156</v>
      </c>
      <c r="Q78" s="37" t="s">
        <v>52</v>
      </c>
      <c r="R78" s="37" t="s">
        <v>52</v>
      </c>
      <c r="S78" s="37" t="s">
        <v>52</v>
      </c>
      <c r="T78" s="37" t="s">
        <v>53</v>
      </c>
      <c r="U78" s="37" t="s">
        <v>253</v>
      </c>
      <c r="V78" s="37" t="s">
        <v>254</v>
      </c>
      <c r="W78" s="91">
        <v>13577395188</v>
      </c>
      <c r="X78" s="34" t="s">
        <v>56</v>
      </c>
      <c r="Y78" s="124">
        <v>45292</v>
      </c>
      <c r="Z78" s="124">
        <v>45627</v>
      </c>
      <c r="AA78" s="104" t="s">
        <v>89</v>
      </c>
      <c r="AB78" s="37"/>
      <c r="AC78" s="37" t="s">
        <v>497</v>
      </c>
      <c r="AD78" s="115" t="s">
        <v>58</v>
      </c>
      <c r="AE78" s="105"/>
      <c r="AF78" s="205"/>
      <c r="AG78" s="34" t="s">
        <v>52</v>
      </c>
      <c r="AH78" s="34">
        <v>360</v>
      </c>
      <c r="AI78" s="33">
        <v>160</v>
      </c>
      <c r="AJ78" s="33">
        <v>0</v>
      </c>
      <c r="AK78" s="33">
        <f t="shared" si="5"/>
        <v>200</v>
      </c>
      <c r="AL78" s="213">
        <f t="shared" si="4"/>
        <v>0</v>
      </c>
      <c r="AN78" s="214"/>
    </row>
    <row r="79" s="3" customFormat="1" ht="102" hidden="1" customHeight="1" spans="1:40">
      <c r="A79" s="33">
        <v>72</v>
      </c>
      <c r="B79" s="34" t="s">
        <v>42</v>
      </c>
      <c r="C79" s="37" t="s">
        <v>65</v>
      </c>
      <c r="D79" s="37" t="s">
        <v>498</v>
      </c>
      <c r="E79" s="34" t="s">
        <v>499</v>
      </c>
      <c r="F79" s="33" t="s">
        <v>99</v>
      </c>
      <c r="G79" s="33" t="s">
        <v>500</v>
      </c>
      <c r="H79" s="33" t="s">
        <v>48</v>
      </c>
      <c r="I79" s="55" t="s">
        <v>501</v>
      </c>
      <c r="J79" s="34">
        <v>300</v>
      </c>
      <c r="K79" s="34">
        <v>300</v>
      </c>
      <c r="L79" s="33">
        <v>0</v>
      </c>
      <c r="M79" s="33">
        <v>0</v>
      </c>
      <c r="N79" s="73" t="s">
        <v>502</v>
      </c>
      <c r="O79" s="73" t="s">
        <v>503</v>
      </c>
      <c r="P79" s="171">
        <v>1161</v>
      </c>
      <c r="Q79" s="37" t="s">
        <v>52</v>
      </c>
      <c r="R79" s="37" t="s">
        <v>52</v>
      </c>
      <c r="S79" s="37" t="s">
        <v>52</v>
      </c>
      <c r="T79" s="37" t="s">
        <v>53</v>
      </c>
      <c r="U79" s="37" t="s">
        <v>104</v>
      </c>
      <c r="V79" s="37" t="s">
        <v>105</v>
      </c>
      <c r="W79" s="91">
        <v>18087486777</v>
      </c>
      <c r="X79" s="34" t="s">
        <v>56</v>
      </c>
      <c r="Y79" s="124">
        <v>45384</v>
      </c>
      <c r="Z79" s="124">
        <v>45628</v>
      </c>
      <c r="AA79" s="104" t="s">
        <v>57</v>
      </c>
      <c r="AB79" s="37"/>
      <c r="AC79" s="37"/>
      <c r="AD79" s="115" t="s">
        <v>58</v>
      </c>
      <c r="AE79" s="105"/>
      <c r="AF79" s="205"/>
      <c r="AG79" s="34" t="s">
        <v>52</v>
      </c>
      <c r="AH79" s="34">
        <v>300</v>
      </c>
      <c r="AI79" s="33">
        <v>150</v>
      </c>
      <c r="AJ79" s="33">
        <v>0</v>
      </c>
      <c r="AK79" s="33">
        <f t="shared" si="5"/>
        <v>150</v>
      </c>
      <c r="AL79" s="213">
        <f t="shared" si="4"/>
        <v>0</v>
      </c>
      <c r="AN79" s="214"/>
    </row>
    <row r="80" s="2" customFormat="1" ht="142" hidden="1" customHeight="1" spans="1:40">
      <c r="A80" s="33">
        <v>73</v>
      </c>
      <c r="B80" s="34" t="s">
        <v>42</v>
      </c>
      <c r="C80" s="33" t="s">
        <v>43</v>
      </c>
      <c r="D80" s="33" t="s">
        <v>44</v>
      </c>
      <c r="E80" s="34" t="s">
        <v>504</v>
      </c>
      <c r="F80" s="37" t="s">
        <v>270</v>
      </c>
      <c r="G80" s="37" t="s">
        <v>505</v>
      </c>
      <c r="H80" s="37" t="s">
        <v>48</v>
      </c>
      <c r="I80" s="73" t="s">
        <v>506</v>
      </c>
      <c r="J80" s="34">
        <v>288.4</v>
      </c>
      <c r="K80" s="34">
        <v>288.4</v>
      </c>
      <c r="L80" s="33"/>
      <c r="M80" s="33"/>
      <c r="N80" s="73" t="s">
        <v>507</v>
      </c>
      <c r="O80" s="73"/>
      <c r="P80" s="218">
        <v>3099</v>
      </c>
      <c r="Q80" s="37" t="s">
        <v>52</v>
      </c>
      <c r="R80" s="37" t="s">
        <v>52</v>
      </c>
      <c r="S80" s="37" t="s">
        <v>52</v>
      </c>
      <c r="T80" s="37" t="s">
        <v>53</v>
      </c>
      <c r="U80" s="37" t="s">
        <v>275</v>
      </c>
      <c r="V80" s="37" t="s">
        <v>508</v>
      </c>
      <c r="W80" s="91">
        <v>13508815282</v>
      </c>
      <c r="X80" s="34" t="s">
        <v>56</v>
      </c>
      <c r="Y80" s="124">
        <v>45310</v>
      </c>
      <c r="Z80" s="124">
        <v>45627</v>
      </c>
      <c r="AA80" s="104" t="s">
        <v>57</v>
      </c>
      <c r="AB80" s="37"/>
      <c r="AC80" s="219" t="s">
        <v>509</v>
      </c>
      <c r="AD80" s="115" t="s">
        <v>58</v>
      </c>
      <c r="AE80" s="105"/>
      <c r="AF80" s="205"/>
      <c r="AG80" s="34" t="s">
        <v>52</v>
      </c>
      <c r="AH80" s="34">
        <v>288.4</v>
      </c>
      <c r="AI80" s="34">
        <v>288.4</v>
      </c>
      <c r="AJ80" s="33"/>
      <c r="AK80" s="33">
        <f t="shared" si="5"/>
        <v>0</v>
      </c>
      <c r="AL80" s="213">
        <f t="shared" si="4"/>
        <v>0</v>
      </c>
      <c r="AN80" s="214"/>
    </row>
    <row r="81" s="2" customFormat="1" ht="241" hidden="1" customHeight="1" spans="1:40">
      <c r="A81" s="33">
        <v>74</v>
      </c>
      <c r="B81" s="34" t="s">
        <v>42</v>
      </c>
      <c r="C81" s="33" t="s">
        <v>43</v>
      </c>
      <c r="D81" s="33" t="s">
        <v>44</v>
      </c>
      <c r="E81" s="34" t="s">
        <v>510</v>
      </c>
      <c r="F81" s="37" t="s">
        <v>511</v>
      </c>
      <c r="G81" s="37"/>
      <c r="H81" s="37" t="s">
        <v>48</v>
      </c>
      <c r="I81" s="73" t="s">
        <v>512</v>
      </c>
      <c r="J81" s="34">
        <v>2880</v>
      </c>
      <c r="K81" s="34"/>
      <c r="L81" s="34">
        <v>2880</v>
      </c>
      <c r="M81" s="33"/>
      <c r="N81" s="73" t="s">
        <v>513</v>
      </c>
      <c r="O81" s="73" t="s">
        <v>514</v>
      </c>
      <c r="P81" s="218" t="s">
        <v>515</v>
      </c>
      <c r="Q81" s="37" t="s">
        <v>52</v>
      </c>
      <c r="R81" s="37" t="s">
        <v>52</v>
      </c>
      <c r="S81" s="37" t="s">
        <v>52</v>
      </c>
      <c r="T81" s="37" t="s">
        <v>53</v>
      </c>
      <c r="U81" s="37" t="s">
        <v>516</v>
      </c>
      <c r="V81" s="37" t="s">
        <v>517</v>
      </c>
      <c r="W81" s="91">
        <v>13987465766</v>
      </c>
      <c r="X81" s="34" t="s">
        <v>56</v>
      </c>
      <c r="Y81" s="124">
        <v>45444</v>
      </c>
      <c r="Z81" s="124">
        <v>45809</v>
      </c>
      <c r="AA81" s="104" t="s">
        <v>518</v>
      </c>
      <c r="AB81" s="37" t="s">
        <v>519</v>
      </c>
      <c r="AC81" s="220"/>
      <c r="AD81" s="115" t="s">
        <v>58</v>
      </c>
      <c r="AE81" s="105"/>
      <c r="AF81" s="205"/>
      <c r="AG81" s="34" t="s">
        <v>520</v>
      </c>
      <c r="AH81" s="34">
        <v>2880</v>
      </c>
      <c r="AI81" s="34"/>
      <c r="AJ81" s="34">
        <v>2880</v>
      </c>
      <c r="AK81" s="33">
        <f t="shared" si="5"/>
        <v>0</v>
      </c>
      <c r="AL81" s="213">
        <f t="shared" si="4"/>
        <v>0</v>
      </c>
      <c r="AN81" s="214">
        <f t="shared" ref="AN81:AN86" si="6">L81-AJ81</f>
        <v>0</v>
      </c>
    </row>
    <row r="82" s="2" customFormat="1" ht="159" hidden="1" customHeight="1" spans="1:40">
      <c r="A82" s="33">
        <v>75</v>
      </c>
      <c r="B82" s="34" t="s">
        <v>42</v>
      </c>
      <c r="C82" s="33" t="s">
        <v>43</v>
      </c>
      <c r="D82" s="33" t="s">
        <v>44</v>
      </c>
      <c r="E82" s="34" t="s">
        <v>521</v>
      </c>
      <c r="F82" s="37" t="s">
        <v>130</v>
      </c>
      <c r="G82" s="37" t="s">
        <v>522</v>
      </c>
      <c r="H82" s="37" t="s">
        <v>48</v>
      </c>
      <c r="I82" s="73" t="s">
        <v>523</v>
      </c>
      <c r="J82" s="34">
        <v>300</v>
      </c>
      <c r="K82" s="34"/>
      <c r="L82" s="34">
        <v>300</v>
      </c>
      <c r="M82" s="33"/>
      <c r="N82" s="73" t="s">
        <v>524</v>
      </c>
      <c r="O82" s="73" t="s">
        <v>525</v>
      </c>
      <c r="P82" s="218">
        <v>2040</v>
      </c>
      <c r="Q82" s="37" t="s">
        <v>52</v>
      </c>
      <c r="R82" s="37" t="s">
        <v>52</v>
      </c>
      <c r="S82" s="37" t="s">
        <v>52</v>
      </c>
      <c r="T82" s="37" t="s">
        <v>53</v>
      </c>
      <c r="U82" s="37" t="s">
        <v>134</v>
      </c>
      <c r="V82" s="37" t="s">
        <v>135</v>
      </c>
      <c r="W82" s="91" t="s">
        <v>526</v>
      </c>
      <c r="X82" s="34" t="s">
        <v>56</v>
      </c>
      <c r="Y82" s="124">
        <v>45413</v>
      </c>
      <c r="Z82" s="124">
        <v>45627</v>
      </c>
      <c r="AA82" s="104" t="s">
        <v>518</v>
      </c>
      <c r="AB82" s="37" t="s">
        <v>519</v>
      </c>
      <c r="AC82" s="220"/>
      <c r="AD82" s="115" t="s">
        <v>58</v>
      </c>
      <c r="AE82" s="105"/>
      <c r="AF82" s="205"/>
      <c r="AG82" s="34" t="s">
        <v>520</v>
      </c>
      <c r="AH82" s="34">
        <v>300</v>
      </c>
      <c r="AI82" s="34"/>
      <c r="AJ82" s="34">
        <v>300</v>
      </c>
      <c r="AK82" s="33">
        <f t="shared" si="5"/>
        <v>0</v>
      </c>
      <c r="AL82" s="213">
        <f t="shared" si="4"/>
        <v>0</v>
      </c>
      <c r="AN82" s="214">
        <f t="shared" si="6"/>
        <v>0</v>
      </c>
    </row>
    <row r="83" s="2" customFormat="1" ht="133" hidden="1" customHeight="1" spans="1:40">
      <c r="A83" s="33">
        <v>76</v>
      </c>
      <c r="B83" s="34" t="s">
        <v>42</v>
      </c>
      <c r="C83" s="33" t="s">
        <v>43</v>
      </c>
      <c r="D83" s="33" t="s">
        <v>44</v>
      </c>
      <c r="E83" s="34" t="s">
        <v>527</v>
      </c>
      <c r="F83" s="37" t="s">
        <v>130</v>
      </c>
      <c r="G83" s="37" t="s">
        <v>528</v>
      </c>
      <c r="H83" s="37" t="s">
        <v>48</v>
      </c>
      <c r="I83" s="73" t="s">
        <v>529</v>
      </c>
      <c r="J83" s="34">
        <v>50</v>
      </c>
      <c r="K83" s="34"/>
      <c r="L83" s="34">
        <v>50</v>
      </c>
      <c r="M83" s="33"/>
      <c r="N83" s="73" t="s">
        <v>530</v>
      </c>
      <c r="O83" s="73" t="s">
        <v>525</v>
      </c>
      <c r="P83" s="218">
        <v>365</v>
      </c>
      <c r="Q83" s="37" t="s">
        <v>52</v>
      </c>
      <c r="R83" s="37" t="s">
        <v>52</v>
      </c>
      <c r="S83" s="37" t="s">
        <v>52</v>
      </c>
      <c r="T83" s="37" t="s">
        <v>53</v>
      </c>
      <c r="U83" s="37" t="s">
        <v>134</v>
      </c>
      <c r="V83" s="37" t="s">
        <v>135</v>
      </c>
      <c r="W83" s="91" t="s">
        <v>136</v>
      </c>
      <c r="X83" s="34" t="s">
        <v>56</v>
      </c>
      <c r="Y83" s="124">
        <v>45413</v>
      </c>
      <c r="Z83" s="124">
        <v>45626</v>
      </c>
      <c r="AA83" s="104" t="s">
        <v>518</v>
      </c>
      <c r="AB83" s="37" t="s">
        <v>519</v>
      </c>
      <c r="AC83" s="220"/>
      <c r="AD83" s="115" t="s">
        <v>58</v>
      </c>
      <c r="AE83" s="105"/>
      <c r="AF83" s="205"/>
      <c r="AG83" s="34" t="s">
        <v>520</v>
      </c>
      <c r="AH83" s="34">
        <v>50</v>
      </c>
      <c r="AI83" s="34"/>
      <c r="AJ83" s="34">
        <v>50</v>
      </c>
      <c r="AK83" s="33">
        <f t="shared" si="5"/>
        <v>0</v>
      </c>
      <c r="AL83" s="213">
        <f t="shared" si="4"/>
        <v>0</v>
      </c>
      <c r="AN83" s="214">
        <f t="shared" si="6"/>
        <v>0</v>
      </c>
    </row>
    <row r="84" s="2" customFormat="1" ht="255" hidden="1" customHeight="1" spans="1:40">
      <c r="A84" s="33">
        <v>77</v>
      </c>
      <c r="B84" s="34" t="s">
        <v>42</v>
      </c>
      <c r="C84" s="33" t="s">
        <v>43</v>
      </c>
      <c r="D84" s="33" t="s">
        <v>44</v>
      </c>
      <c r="E84" s="34" t="s">
        <v>531</v>
      </c>
      <c r="F84" s="37" t="s">
        <v>248</v>
      </c>
      <c r="G84" s="37" t="s">
        <v>532</v>
      </c>
      <c r="H84" s="37" t="s">
        <v>48</v>
      </c>
      <c r="I84" s="73" t="s">
        <v>533</v>
      </c>
      <c r="J84" s="34">
        <v>400</v>
      </c>
      <c r="K84" s="34"/>
      <c r="L84" s="34">
        <v>400</v>
      </c>
      <c r="M84" s="33"/>
      <c r="N84" s="73" t="s">
        <v>534</v>
      </c>
      <c r="O84" s="73" t="s">
        <v>535</v>
      </c>
      <c r="P84" s="218">
        <v>2460</v>
      </c>
      <c r="Q84" s="37" t="s">
        <v>52</v>
      </c>
      <c r="R84" s="37" t="s">
        <v>52</v>
      </c>
      <c r="S84" s="37" t="s">
        <v>52</v>
      </c>
      <c r="T84" s="37" t="s">
        <v>53</v>
      </c>
      <c r="U84" s="37" t="s">
        <v>253</v>
      </c>
      <c r="V84" s="37" t="s">
        <v>254</v>
      </c>
      <c r="W84" s="91" t="s">
        <v>536</v>
      </c>
      <c r="X84" s="34" t="s">
        <v>56</v>
      </c>
      <c r="Y84" s="124">
        <v>45413</v>
      </c>
      <c r="Z84" s="124">
        <v>45627</v>
      </c>
      <c r="AA84" s="104" t="s">
        <v>518</v>
      </c>
      <c r="AB84" s="37" t="s">
        <v>519</v>
      </c>
      <c r="AC84" s="220"/>
      <c r="AD84" s="115" t="s">
        <v>58</v>
      </c>
      <c r="AE84" s="105"/>
      <c r="AF84" s="205"/>
      <c r="AG84" s="34" t="s">
        <v>520</v>
      </c>
      <c r="AH84" s="34">
        <v>400</v>
      </c>
      <c r="AI84" s="34"/>
      <c r="AJ84" s="34">
        <v>400</v>
      </c>
      <c r="AK84" s="33">
        <f t="shared" si="5"/>
        <v>0</v>
      </c>
      <c r="AL84" s="213">
        <f t="shared" si="4"/>
        <v>0</v>
      </c>
      <c r="AN84" s="214">
        <f t="shared" si="6"/>
        <v>0</v>
      </c>
    </row>
    <row r="85" s="2" customFormat="1" ht="132" hidden="1" customHeight="1" spans="1:40">
      <c r="A85" s="33">
        <v>78</v>
      </c>
      <c r="B85" s="34" t="s">
        <v>42</v>
      </c>
      <c r="C85" s="33" t="s">
        <v>43</v>
      </c>
      <c r="D85" s="33" t="s">
        <v>44</v>
      </c>
      <c r="E85" s="34" t="s">
        <v>537</v>
      </c>
      <c r="F85" s="37" t="s">
        <v>207</v>
      </c>
      <c r="G85" s="37" t="s">
        <v>538</v>
      </c>
      <c r="H85" s="37" t="s">
        <v>48</v>
      </c>
      <c r="I85" s="73" t="s">
        <v>539</v>
      </c>
      <c r="J85" s="34">
        <v>200</v>
      </c>
      <c r="K85" s="34"/>
      <c r="L85" s="34">
        <v>200</v>
      </c>
      <c r="M85" s="33"/>
      <c r="N85" s="73" t="s">
        <v>540</v>
      </c>
      <c r="O85" s="73" t="s">
        <v>541</v>
      </c>
      <c r="P85" s="218">
        <v>1262</v>
      </c>
      <c r="Q85" s="37" t="s">
        <v>52</v>
      </c>
      <c r="R85" s="37" t="s">
        <v>52</v>
      </c>
      <c r="S85" s="37" t="s">
        <v>52</v>
      </c>
      <c r="T85" s="37" t="s">
        <v>53</v>
      </c>
      <c r="U85" s="37" t="s">
        <v>212</v>
      </c>
      <c r="V85" s="37" t="s">
        <v>213</v>
      </c>
      <c r="W85" s="91">
        <v>13529597887</v>
      </c>
      <c r="X85" s="34" t="s">
        <v>56</v>
      </c>
      <c r="Y85" s="124">
        <v>45413</v>
      </c>
      <c r="Z85" s="124">
        <v>45505</v>
      </c>
      <c r="AA85" s="104" t="s">
        <v>518</v>
      </c>
      <c r="AB85" s="37" t="s">
        <v>519</v>
      </c>
      <c r="AC85" s="220"/>
      <c r="AD85" s="115" t="s">
        <v>58</v>
      </c>
      <c r="AE85" s="105"/>
      <c r="AF85" s="205"/>
      <c r="AG85" s="34" t="s">
        <v>520</v>
      </c>
      <c r="AH85" s="34">
        <v>200</v>
      </c>
      <c r="AI85" s="34"/>
      <c r="AJ85" s="34">
        <v>200</v>
      </c>
      <c r="AK85" s="33">
        <f t="shared" si="5"/>
        <v>0</v>
      </c>
      <c r="AL85" s="213">
        <f t="shared" si="4"/>
        <v>0</v>
      </c>
      <c r="AN85" s="214">
        <f t="shared" si="6"/>
        <v>0</v>
      </c>
    </row>
    <row r="86" s="2" customFormat="1" ht="170" hidden="1" customHeight="1" spans="1:40">
      <c r="A86" s="33">
        <v>79</v>
      </c>
      <c r="B86" s="34" t="s">
        <v>42</v>
      </c>
      <c r="C86" s="33" t="s">
        <v>43</v>
      </c>
      <c r="D86" s="33" t="s">
        <v>44</v>
      </c>
      <c r="E86" s="34" t="s">
        <v>542</v>
      </c>
      <c r="F86" s="37" t="s">
        <v>450</v>
      </c>
      <c r="G86" s="37" t="s">
        <v>543</v>
      </c>
      <c r="H86" s="37" t="s">
        <v>48</v>
      </c>
      <c r="I86" s="73" t="s">
        <v>544</v>
      </c>
      <c r="J86" s="34">
        <v>60</v>
      </c>
      <c r="K86" s="34"/>
      <c r="L86" s="34">
        <v>60</v>
      </c>
      <c r="M86" s="33"/>
      <c r="N86" s="73" t="s">
        <v>545</v>
      </c>
      <c r="O86" s="73" t="s">
        <v>546</v>
      </c>
      <c r="P86" s="218">
        <v>1849</v>
      </c>
      <c r="Q86" s="37" t="s">
        <v>52</v>
      </c>
      <c r="R86" s="37" t="s">
        <v>52</v>
      </c>
      <c r="S86" s="37" t="s">
        <v>52</v>
      </c>
      <c r="T86" s="37" t="s">
        <v>53</v>
      </c>
      <c r="U86" s="37" t="s">
        <v>454</v>
      </c>
      <c r="V86" s="37" t="s">
        <v>455</v>
      </c>
      <c r="W86" s="91">
        <v>18387480109</v>
      </c>
      <c r="X86" s="34" t="s">
        <v>56</v>
      </c>
      <c r="Y86" s="124">
        <v>45413</v>
      </c>
      <c r="Z86" s="124">
        <v>45627</v>
      </c>
      <c r="AA86" s="104" t="s">
        <v>518</v>
      </c>
      <c r="AB86" s="37" t="s">
        <v>519</v>
      </c>
      <c r="AC86" s="220"/>
      <c r="AD86" s="115" t="s">
        <v>58</v>
      </c>
      <c r="AE86" s="105"/>
      <c r="AF86" s="205"/>
      <c r="AG86" s="34" t="s">
        <v>520</v>
      </c>
      <c r="AH86" s="34">
        <v>60</v>
      </c>
      <c r="AI86" s="34"/>
      <c r="AJ86" s="34">
        <v>60</v>
      </c>
      <c r="AK86" s="33">
        <f t="shared" si="5"/>
        <v>0</v>
      </c>
      <c r="AL86" s="213">
        <f t="shared" si="4"/>
        <v>0</v>
      </c>
      <c r="AN86" s="214">
        <f t="shared" si="6"/>
        <v>0</v>
      </c>
    </row>
    <row r="87" s="2" customFormat="1" ht="125" hidden="1" customHeight="1" spans="1:40">
      <c r="A87" s="33">
        <v>80</v>
      </c>
      <c r="B87" s="34" t="s">
        <v>42</v>
      </c>
      <c r="C87" s="33" t="s">
        <v>43</v>
      </c>
      <c r="D87" s="33" t="s">
        <v>44</v>
      </c>
      <c r="E87" s="34" t="s">
        <v>547</v>
      </c>
      <c r="F87" s="37" t="s">
        <v>130</v>
      </c>
      <c r="G87" s="37" t="s">
        <v>131</v>
      </c>
      <c r="H87" s="37" t="s">
        <v>48</v>
      </c>
      <c r="I87" s="73" t="s">
        <v>548</v>
      </c>
      <c r="J87" s="34">
        <v>350</v>
      </c>
      <c r="K87" s="34">
        <v>350</v>
      </c>
      <c r="L87" s="33"/>
      <c r="M87" s="33"/>
      <c r="N87" s="73" t="s">
        <v>549</v>
      </c>
      <c r="O87" s="73" t="s">
        <v>550</v>
      </c>
      <c r="P87" s="218">
        <v>1084</v>
      </c>
      <c r="Q87" s="37" t="s">
        <v>52</v>
      </c>
      <c r="R87" s="37" t="s">
        <v>52</v>
      </c>
      <c r="S87" s="37" t="s">
        <v>52</v>
      </c>
      <c r="T87" s="37" t="s">
        <v>53</v>
      </c>
      <c r="U87" s="37" t="s">
        <v>134</v>
      </c>
      <c r="V87" s="37" t="s">
        <v>135</v>
      </c>
      <c r="W87" s="91" t="s">
        <v>136</v>
      </c>
      <c r="X87" s="34" t="s">
        <v>56</v>
      </c>
      <c r="Y87" s="124">
        <v>45383</v>
      </c>
      <c r="Z87" s="124">
        <v>45626</v>
      </c>
      <c r="AA87" s="104" t="s">
        <v>518</v>
      </c>
      <c r="AB87" s="37" t="s">
        <v>551</v>
      </c>
      <c r="AC87" s="220"/>
      <c r="AD87" s="115" t="s">
        <v>58</v>
      </c>
      <c r="AE87" s="105"/>
      <c r="AF87" s="205"/>
      <c r="AG87" s="34" t="s">
        <v>52</v>
      </c>
      <c r="AH87" s="34">
        <v>350</v>
      </c>
      <c r="AI87" s="34">
        <v>150</v>
      </c>
      <c r="AJ87" s="33"/>
      <c r="AK87" s="33">
        <f t="shared" si="5"/>
        <v>200</v>
      </c>
      <c r="AL87" s="213">
        <f t="shared" si="4"/>
        <v>0</v>
      </c>
      <c r="AN87" s="214"/>
    </row>
    <row r="88" s="2" customFormat="1" ht="132" hidden="1" customHeight="1" spans="1:40">
      <c r="A88" s="33">
        <v>81</v>
      </c>
      <c r="B88" s="34" t="s">
        <v>42</v>
      </c>
      <c r="C88" s="33" t="s">
        <v>43</v>
      </c>
      <c r="D88" s="33" t="s">
        <v>44</v>
      </c>
      <c r="E88" s="34" t="s">
        <v>552</v>
      </c>
      <c r="F88" s="37" t="s">
        <v>207</v>
      </c>
      <c r="G88" s="37" t="s">
        <v>315</v>
      </c>
      <c r="H88" s="37" t="s">
        <v>48</v>
      </c>
      <c r="I88" s="73" t="s">
        <v>553</v>
      </c>
      <c r="J88" s="34">
        <v>253</v>
      </c>
      <c r="K88" s="34">
        <v>253</v>
      </c>
      <c r="L88" s="33"/>
      <c r="M88" s="33"/>
      <c r="N88" s="73" t="s">
        <v>554</v>
      </c>
      <c r="O88" s="73" t="s">
        <v>85</v>
      </c>
      <c r="P88" s="218">
        <v>1410</v>
      </c>
      <c r="Q88" s="37" t="s">
        <v>52</v>
      </c>
      <c r="R88" s="37" t="s">
        <v>52</v>
      </c>
      <c r="S88" s="37" t="s">
        <v>52</v>
      </c>
      <c r="T88" s="37" t="s">
        <v>53</v>
      </c>
      <c r="U88" s="37" t="s">
        <v>212</v>
      </c>
      <c r="V88" s="37" t="s">
        <v>213</v>
      </c>
      <c r="W88" s="91">
        <v>13529597887</v>
      </c>
      <c r="X88" s="34" t="s">
        <v>56</v>
      </c>
      <c r="Y88" s="124">
        <v>45505</v>
      </c>
      <c r="Z88" s="124">
        <v>45627</v>
      </c>
      <c r="AA88" s="104" t="s">
        <v>518</v>
      </c>
      <c r="AB88" s="37"/>
      <c r="AC88" s="220"/>
      <c r="AD88" s="115" t="s">
        <v>58</v>
      </c>
      <c r="AE88" s="105"/>
      <c r="AF88" s="205"/>
      <c r="AG88" s="34" t="s">
        <v>52</v>
      </c>
      <c r="AH88" s="34">
        <v>253</v>
      </c>
      <c r="AI88" s="34">
        <v>100</v>
      </c>
      <c r="AJ88" s="33"/>
      <c r="AK88" s="33">
        <f t="shared" si="5"/>
        <v>153</v>
      </c>
      <c r="AL88" s="213">
        <f t="shared" si="4"/>
        <v>0</v>
      </c>
      <c r="AN88" s="214"/>
    </row>
    <row r="89" s="2" customFormat="1" ht="73" hidden="1" customHeight="1" spans="1:40">
      <c r="A89" s="33">
        <v>82</v>
      </c>
      <c r="B89" s="34" t="s">
        <v>42</v>
      </c>
      <c r="C89" s="33" t="s">
        <v>43</v>
      </c>
      <c r="D89" s="33" t="s">
        <v>177</v>
      </c>
      <c r="E89" s="34" t="s">
        <v>555</v>
      </c>
      <c r="F89" s="37" t="s">
        <v>366</v>
      </c>
      <c r="G89" s="37" t="s">
        <v>556</v>
      </c>
      <c r="H89" s="37" t="s">
        <v>48</v>
      </c>
      <c r="I89" s="73" t="s">
        <v>557</v>
      </c>
      <c r="J89" s="34">
        <v>46.1</v>
      </c>
      <c r="K89" s="34">
        <v>46.1</v>
      </c>
      <c r="L89" s="33"/>
      <c r="M89" s="33"/>
      <c r="N89" s="73" t="s">
        <v>558</v>
      </c>
      <c r="O89" s="73" t="s">
        <v>559</v>
      </c>
      <c r="P89" s="218">
        <v>1120</v>
      </c>
      <c r="Q89" s="37" t="s">
        <v>52</v>
      </c>
      <c r="R89" s="37" t="s">
        <v>52</v>
      </c>
      <c r="S89" s="37" t="s">
        <v>52</v>
      </c>
      <c r="T89" s="37" t="s">
        <v>53</v>
      </c>
      <c r="U89" s="37" t="s">
        <v>371</v>
      </c>
      <c r="V89" s="37" t="s">
        <v>372</v>
      </c>
      <c r="W89" s="91">
        <v>13988998197</v>
      </c>
      <c r="X89" s="34" t="s">
        <v>56</v>
      </c>
      <c r="Y89" s="124">
        <v>45444</v>
      </c>
      <c r="Z89" s="124">
        <v>45627</v>
      </c>
      <c r="AA89" s="104" t="s">
        <v>518</v>
      </c>
      <c r="AB89" s="37" t="s">
        <v>560</v>
      </c>
      <c r="AC89" s="220"/>
      <c r="AD89" s="115" t="s">
        <v>58</v>
      </c>
      <c r="AE89" s="105"/>
      <c r="AF89" s="205"/>
      <c r="AG89" s="34" t="s">
        <v>52</v>
      </c>
      <c r="AH89" s="34">
        <v>46.1</v>
      </c>
      <c r="AI89" s="34">
        <v>46.1</v>
      </c>
      <c r="AJ89" s="33"/>
      <c r="AK89" s="33">
        <f t="shared" si="5"/>
        <v>0</v>
      </c>
      <c r="AL89" s="213">
        <f t="shared" si="4"/>
        <v>0</v>
      </c>
      <c r="AN89" s="214"/>
    </row>
    <row r="90" s="2" customFormat="1" ht="120" hidden="1" customHeight="1" spans="1:40">
      <c r="A90" s="33">
        <v>83</v>
      </c>
      <c r="B90" s="34" t="s">
        <v>42</v>
      </c>
      <c r="C90" s="33" t="s">
        <v>43</v>
      </c>
      <c r="D90" s="33" t="s">
        <v>44</v>
      </c>
      <c r="E90" s="34" t="s">
        <v>561</v>
      </c>
      <c r="F90" s="37" t="s">
        <v>112</v>
      </c>
      <c r="G90" s="37" t="s">
        <v>562</v>
      </c>
      <c r="H90" s="37" t="s">
        <v>48</v>
      </c>
      <c r="I90" s="73" t="s">
        <v>563</v>
      </c>
      <c r="J90" s="34">
        <v>245</v>
      </c>
      <c r="K90" s="34">
        <v>245</v>
      </c>
      <c r="L90" s="33"/>
      <c r="M90" s="33"/>
      <c r="N90" s="73" t="s">
        <v>564</v>
      </c>
      <c r="O90" s="73" t="s">
        <v>565</v>
      </c>
      <c r="P90" s="218" t="s">
        <v>566</v>
      </c>
      <c r="Q90" s="37" t="s">
        <v>52</v>
      </c>
      <c r="R90" s="37" t="s">
        <v>52</v>
      </c>
      <c r="S90" s="37" t="s">
        <v>52</v>
      </c>
      <c r="T90" s="37" t="s">
        <v>53</v>
      </c>
      <c r="U90" s="37" t="s">
        <v>118</v>
      </c>
      <c r="V90" s="37" t="s">
        <v>119</v>
      </c>
      <c r="W90" s="91" t="s">
        <v>567</v>
      </c>
      <c r="X90" s="34" t="s">
        <v>56</v>
      </c>
      <c r="Y90" s="124">
        <v>45413</v>
      </c>
      <c r="Z90" s="124">
        <v>45631</v>
      </c>
      <c r="AA90" s="104" t="s">
        <v>518</v>
      </c>
      <c r="AB90" s="37"/>
      <c r="AC90" s="220"/>
      <c r="AD90" s="115" t="s">
        <v>58</v>
      </c>
      <c r="AE90" s="105"/>
      <c r="AF90" s="205"/>
      <c r="AG90" s="34" t="s">
        <v>52</v>
      </c>
      <c r="AH90" s="34">
        <v>245</v>
      </c>
      <c r="AI90" s="34">
        <v>100</v>
      </c>
      <c r="AJ90" s="33"/>
      <c r="AK90" s="33">
        <f t="shared" si="5"/>
        <v>145</v>
      </c>
      <c r="AL90" s="213">
        <f t="shared" si="4"/>
        <v>0</v>
      </c>
      <c r="AN90" s="214"/>
    </row>
    <row r="91" s="2" customFormat="1" ht="338" hidden="1" customHeight="1" spans="1:40">
      <c r="A91" s="33">
        <v>84</v>
      </c>
      <c r="B91" s="34" t="s">
        <v>42</v>
      </c>
      <c r="C91" s="33" t="s">
        <v>43</v>
      </c>
      <c r="D91" s="33" t="s">
        <v>44</v>
      </c>
      <c r="E91" s="34" t="s">
        <v>568</v>
      </c>
      <c r="F91" s="37" t="s">
        <v>112</v>
      </c>
      <c r="G91" s="37" t="s">
        <v>569</v>
      </c>
      <c r="H91" s="37" t="s">
        <v>48</v>
      </c>
      <c r="I91" s="73" t="s">
        <v>570</v>
      </c>
      <c r="J91" s="34">
        <v>161.35</v>
      </c>
      <c r="K91" s="34">
        <v>161.35</v>
      </c>
      <c r="L91" s="33"/>
      <c r="M91" s="33"/>
      <c r="N91" s="73" t="s">
        <v>571</v>
      </c>
      <c r="O91" s="73" t="s">
        <v>565</v>
      </c>
      <c r="P91" s="218" t="s">
        <v>572</v>
      </c>
      <c r="Q91" s="37" t="s">
        <v>52</v>
      </c>
      <c r="R91" s="37" t="s">
        <v>52</v>
      </c>
      <c r="S91" s="37" t="s">
        <v>52</v>
      </c>
      <c r="T91" s="37" t="s">
        <v>53</v>
      </c>
      <c r="U91" s="37" t="s">
        <v>118</v>
      </c>
      <c r="V91" s="37" t="s">
        <v>119</v>
      </c>
      <c r="W91" s="91" t="s">
        <v>567</v>
      </c>
      <c r="X91" s="34" t="s">
        <v>56</v>
      </c>
      <c r="Y91" s="124">
        <v>45413</v>
      </c>
      <c r="Z91" s="124">
        <v>45632</v>
      </c>
      <c r="AA91" s="104" t="s">
        <v>518</v>
      </c>
      <c r="AB91" s="37"/>
      <c r="AC91" s="220"/>
      <c r="AD91" s="115" t="s">
        <v>58</v>
      </c>
      <c r="AE91" s="105"/>
      <c r="AF91" s="205"/>
      <c r="AG91" s="34" t="s">
        <v>52</v>
      </c>
      <c r="AH91" s="34">
        <v>161.35</v>
      </c>
      <c r="AI91" s="34">
        <v>100</v>
      </c>
      <c r="AJ91" s="33"/>
      <c r="AK91" s="33">
        <f t="shared" si="5"/>
        <v>61.35</v>
      </c>
      <c r="AL91" s="213">
        <f t="shared" si="4"/>
        <v>0</v>
      </c>
      <c r="AN91" s="214"/>
    </row>
    <row r="92" s="2" customFormat="1" ht="112" hidden="1" customHeight="1" spans="1:40">
      <c r="A92" s="33">
        <v>85</v>
      </c>
      <c r="B92" s="34" t="s">
        <v>42</v>
      </c>
      <c r="C92" s="33" t="s">
        <v>43</v>
      </c>
      <c r="D92" s="33" t="s">
        <v>44</v>
      </c>
      <c r="E92" s="34" t="s">
        <v>573</v>
      </c>
      <c r="F92" s="37" t="s">
        <v>112</v>
      </c>
      <c r="G92" s="44" t="s">
        <v>574</v>
      </c>
      <c r="H92" s="37" t="s">
        <v>48</v>
      </c>
      <c r="I92" s="73" t="s">
        <v>575</v>
      </c>
      <c r="J92" s="34">
        <v>676</v>
      </c>
      <c r="K92" s="34">
        <v>676</v>
      </c>
      <c r="L92" s="33"/>
      <c r="M92" s="33"/>
      <c r="N92" s="73" t="s">
        <v>576</v>
      </c>
      <c r="O92" s="73" t="s">
        <v>577</v>
      </c>
      <c r="P92" s="218" t="s">
        <v>578</v>
      </c>
      <c r="Q92" s="37" t="s">
        <v>52</v>
      </c>
      <c r="R92" s="37" t="s">
        <v>52</v>
      </c>
      <c r="S92" s="37" t="s">
        <v>52</v>
      </c>
      <c r="T92" s="37" t="s">
        <v>53</v>
      </c>
      <c r="U92" s="37" t="s">
        <v>118</v>
      </c>
      <c r="V92" s="37" t="s">
        <v>119</v>
      </c>
      <c r="W92" s="91" t="s">
        <v>567</v>
      </c>
      <c r="X92" s="34" t="s">
        <v>56</v>
      </c>
      <c r="Y92" s="124">
        <v>45413</v>
      </c>
      <c r="Z92" s="124">
        <v>45632</v>
      </c>
      <c r="AA92" s="104" t="s">
        <v>518</v>
      </c>
      <c r="AB92" s="37"/>
      <c r="AC92" s="220"/>
      <c r="AD92" s="115" t="s">
        <v>58</v>
      </c>
      <c r="AE92" s="105"/>
      <c r="AF92" s="205"/>
      <c r="AG92" s="34" t="s">
        <v>52</v>
      </c>
      <c r="AH92" s="34">
        <v>676</v>
      </c>
      <c r="AI92" s="34">
        <v>200</v>
      </c>
      <c r="AJ92" s="33"/>
      <c r="AK92" s="33">
        <f t="shared" si="5"/>
        <v>476</v>
      </c>
      <c r="AL92" s="213">
        <f t="shared" si="4"/>
        <v>0</v>
      </c>
      <c r="AN92" s="214"/>
    </row>
    <row r="93" s="2" customFormat="1" ht="113" hidden="1" customHeight="1" spans="1:40">
      <c r="A93" s="33">
        <v>86</v>
      </c>
      <c r="B93" s="34" t="s">
        <v>42</v>
      </c>
      <c r="C93" s="33" t="s">
        <v>43</v>
      </c>
      <c r="D93" s="33" t="s">
        <v>44</v>
      </c>
      <c r="E93" s="34" t="s">
        <v>579</v>
      </c>
      <c r="F93" s="37" t="s">
        <v>270</v>
      </c>
      <c r="G93" s="37" t="s">
        <v>580</v>
      </c>
      <c r="H93" s="37" t="s">
        <v>48</v>
      </c>
      <c r="I93" s="73" t="s">
        <v>581</v>
      </c>
      <c r="J93" s="34">
        <v>330</v>
      </c>
      <c r="K93" s="34">
        <v>330</v>
      </c>
      <c r="L93" s="33"/>
      <c r="M93" s="33"/>
      <c r="N93" s="73" t="s">
        <v>582</v>
      </c>
      <c r="O93" s="73" t="s">
        <v>583</v>
      </c>
      <c r="P93" s="218">
        <v>2200</v>
      </c>
      <c r="Q93" s="37" t="s">
        <v>52</v>
      </c>
      <c r="R93" s="37" t="s">
        <v>52</v>
      </c>
      <c r="S93" s="37" t="s">
        <v>52</v>
      </c>
      <c r="T93" s="37" t="s">
        <v>53</v>
      </c>
      <c r="U93" s="37" t="s">
        <v>275</v>
      </c>
      <c r="V93" s="37" t="s">
        <v>276</v>
      </c>
      <c r="W93" s="91" t="s">
        <v>277</v>
      </c>
      <c r="X93" s="34" t="s">
        <v>56</v>
      </c>
      <c r="Y93" s="124">
        <v>45413</v>
      </c>
      <c r="Z93" s="124">
        <v>45627</v>
      </c>
      <c r="AA93" s="104" t="s">
        <v>518</v>
      </c>
      <c r="AB93" s="37" t="s">
        <v>584</v>
      </c>
      <c r="AC93" s="220"/>
      <c r="AD93" s="115" t="s">
        <v>58</v>
      </c>
      <c r="AE93" s="105"/>
      <c r="AF93" s="205"/>
      <c r="AG93" s="34" t="s">
        <v>52</v>
      </c>
      <c r="AH93" s="34">
        <v>330</v>
      </c>
      <c r="AI93" s="34">
        <v>100</v>
      </c>
      <c r="AJ93" s="33"/>
      <c r="AK93" s="33">
        <f t="shared" si="5"/>
        <v>230</v>
      </c>
      <c r="AL93" s="213">
        <f t="shared" si="4"/>
        <v>0</v>
      </c>
      <c r="AN93" s="214"/>
    </row>
    <row r="94" s="2" customFormat="1" ht="190" hidden="1" customHeight="1" spans="1:40">
      <c r="A94" s="33">
        <v>87</v>
      </c>
      <c r="B94" s="34" t="s">
        <v>42</v>
      </c>
      <c r="C94" s="33" t="s">
        <v>43</v>
      </c>
      <c r="D94" s="33" t="s">
        <v>44</v>
      </c>
      <c r="E94" s="34" t="s">
        <v>585</v>
      </c>
      <c r="F94" s="37" t="s">
        <v>270</v>
      </c>
      <c r="G94" s="37" t="s">
        <v>586</v>
      </c>
      <c r="H94" s="37" t="s">
        <v>48</v>
      </c>
      <c r="I94" s="73" t="s">
        <v>587</v>
      </c>
      <c r="J94" s="34">
        <v>188</v>
      </c>
      <c r="K94" s="34">
        <v>188</v>
      </c>
      <c r="L94" s="33"/>
      <c r="M94" s="33"/>
      <c r="N94" s="73" t="s">
        <v>588</v>
      </c>
      <c r="O94" s="73" t="s">
        <v>589</v>
      </c>
      <c r="P94" s="218">
        <v>1500</v>
      </c>
      <c r="Q94" s="37" t="s">
        <v>52</v>
      </c>
      <c r="R94" s="37" t="s">
        <v>52</v>
      </c>
      <c r="S94" s="37" t="s">
        <v>52</v>
      </c>
      <c r="T94" s="37" t="s">
        <v>53</v>
      </c>
      <c r="U94" s="37" t="s">
        <v>275</v>
      </c>
      <c r="V94" s="37" t="s">
        <v>276</v>
      </c>
      <c r="W94" s="91" t="s">
        <v>277</v>
      </c>
      <c r="X94" s="34" t="s">
        <v>56</v>
      </c>
      <c r="Y94" s="124">
        <v>45444</v>
      </c>
      <c r="Z94" s="124">
        <v>45627</v>
      </c>
      <c r="AA94" s="104" t="s">
        <v>518</v>
      </c>
      <c r="AB94" s="37" t="s">
        <v>584</v>
      </c>
      <c r="AC94" s="220"/>
      <c r="AD94" s="115" t="s">
        <v>58</v>
      </c>
      <c r="AE94" s="105"/>
      <c r="AF94" s="205"/>
      <c r="AG94" s="34" t="s">
        <v>52</v>
      </c>
      <c r="AH94" s="34">
        <v>188</v>
      </c>
      <c r="AI94" s="34">
        <v>100</v>
      </c>
      <c r="AJ94" s="33"/>
      <c r="AK94" s="33">
        <f t="shared" si="5"/>
        <v>88</v>
      </c>
      <c r="AL94" s="213">
        <f t="shared" si="4"/>
        <v>0</v>
      </c>
      <c r="AN94" s="214"/>
    </row>
    <row r="95" s="2" customFormat="1" ht="183" hidden="1" customHeight="1" spans="1:40">
      <c r="A95" s="33">
        <v>88</v>
      </c>
      <c r="B95" s="34" t="s">
        <v>42</v>
      </c>
      <c r="C95" s="33" t="s">
        <v>43</v>
      </c>
      <c r="D95" s="33" t="s">
        <v>44</v>
      </c>
      <c r="E95" s="34" t="s">
        <v>590</v>
      </c>
      <c r="F95" s="37" t="s">
        <v>591</v>
      </c>
      <c r="G95" s="37" t="s">
        <v>592</v>
      </c>
      <c r="H95" s="37" t="s">
        <v>48</v>
      </c>
      <c r="I95" s="73" t="s">
        <v>593</v>
      </c>
      <c r="J95" s="34">
        <v>300</v>
      </c>
      <c r="K95" s="34">
        <v>300</v>
      </c>
      <c r="L95" s="33"/>
      <c r="M95" s="33"/>
      <c r="N95" s="73" t="s">
        <v>594</v>
      </c>
      <c r="O95" s="73" t="s">
        <v>595</v>
      </c>
      <c r="P95" s="218" t="s">
        <v>596</v>
      </c>
      <c r="Q95" s="37" t="s">
        <v>52</v>
      </c>
      <c r="R95" s="37" t="s">
        <v>52</v>
      </c>
      <c r="S95" s="37" t="s">
        <v>52</v>
      </c>
      <c r="T95" s="37" t="s">
        <v>53</v>
      </c>
      <c r="U95" s="37" t="s">
        <v>597</v>
      </c>
      <c r="V95" s="37" t="s">
        <v>598</v>
      </c>
      <c r="W95" s="91">
        <v>13887465735</v>
      </c>
      <c r="X95" s="34" t="s">
        <v>56</v>
      </c>
      <c r="Y95" s="124">
        <v>45444</v>
      </c>
      <c r="Z95" s="124">
        <v>45809</v>
      </c>
      <c r="AA95" s="104" t="s">
        <v>518</v>
      </c>
      <c r="AB95" s="37"/>
      <c r="AC95" s="220"/>
      <c r="AD95" s="115" t="s">
        <v>58</v>
      </c>
      <c r="AE95" s="105"/>
      <c r="AF95" s="205"/>
      <c r="AG95" s="34" t="s">
        <v>52</v>
      </c>
      <c r="AH95" s="34">
        <v>300</v>
      </c>
      <c r="AI95" s="34">
        <v>150</v>
      </c>
      <c r="AJ95" s="33"/>
      <c r="AK95" s="33">
        <f t="shared" si="5"/>
        <v>150</v>
      </c>
      <c r="AL95" s="213">
        <f t="shared" si="4"/>
        <v>0</v>
      </c>
      <c r="AN95" s="214"/>
    </row>
    <row r="96" s="2" customFormat="1" ht="79" hidden="1" customHeight="1" spans="1:40">
      <c r="A96" s="33">
        <v>89</v>
      </c>
      <c r="B96" s="34" t="s">
        <v>42</v>
      </c>
      <c r="C96" s="33" t="s">
        <v>65</v>
      </c>
      <c r="D96" s="33" t="s">
        <v>66</v>
      </c>
      <c r="E96" s="34" t="s">
        <v>599</v>
      </c>
      <c r="F96" s="37" t="s">
        <v>138</v>
      </c>
      <c r="G96" s="37" t="s">
        <v>600</v>
      </c>
      <c r="H96" s="37" t="s">
        <v>48</v>
      </c>
      <c r="I96" s="73" t="s">
        <v>601</v>
      </c>
      <c r="J96" s="34">
        <v>2655.09</v>
      </c>
      <c r="K96" s="34">
        <v>2655.09</v>
      </c>
      <c r="L96" s="33"/>
      <c r="M96" s="33"/>
      <c r="N96" s="73" t="s">
        <v>602</v>
      </c>
      <c r="O96" s="73" t="s">
        <v>78</v>
      </c>
      <c r="P96" s="218">
        <v>2874</v>
      </c>
      <c r="Q96" s="37" t="s">
        <v>52</v>
      </c>
      <c r="R96" s="37" t="s">
        <v>52</v>
      </c>
      <c r="S96" s="37" t="s">
        <v>52</v>
      </c>
      <c r="T96" s="37" t="s">
        <v>53</v>
      </c>
      <c r="U96" s="37" t="s">
        <v>143</v>
      </c>
      <c r="V96" s="37" t="s">
        <v>144</v>
      </c>
      <c r="W96" s="91">
        <v>18287487666</v>
      </c>
      <c r="X96" s="34" t="s">
        <v>56</v>
      </c>
      <c r="Y96" s="124">
        <v>45505</v>
      </c>
      <c r="Z96" s="124">
        <v>45627</v>
      </c>
      <c r="AA96" s="104" t="s">
        <v>518</v>
      </c>
      <c r="AB96" s="37"/>
      <c r="AC96" s="220"/>
      <c r="AD96" s="115" t="s">
        <v>58</v>
      </c>
      <c r="AE96" s="105"/>
      <c r="AF96" s="205"/>
      <c r="AG96" s="34" t="s">
        <v>52</v>
      </c>
      <c r="AH96" s="34">
        <v>2655.09</v>
      </c>
      <c r="AI96" s="34">
        <v>500</v>
      </c>
      <c r="AJ96" s="33"/>
      <c r="AK96" s="33">
        <f t="shared" si="5"/>
        <v>2155.09</v>
      </c>
      <c r="AL96" s="213">
        <f t="shared" si="4"/>
        <v>0</v>
      </c>
      <c r="AN96" s="214"/>
    </row>
    <row r="97" s="2" customFormat="1" ht="134" hidden="1" customHeight="1" spans="1:40">
      <c r="A97" s="33">
        <v>90</v>
      </c>
      <c r="B97" s="34" t="s">
        <v>42</v>
      </c>
      <c r="C97" s="33" t="s">
        <v>43</v>
      </c>
      <c r="D97" s="33" t="s">
        <v>44</v>
      </c>
      <c r="E97" s="34" t="s">
        <v>603</v>
      </c>
      <c r="F97" s="37" t="s">
        <v>138</v>
      </c>
      <c r="G97" s="37" t="s">
        <v>600</v>
      </c>
      <c r="H97" s="37" t="s">
        <v>48</v>
      </c>
      <c r="I97" s="73" t="s">
        <v>604</v>
      </c>
      <c r="J97" s="34">
        <v>198</v>
      </c>
      <c r="K97" s="34">
        <v>198</v>
      </c>
      <c r="L97" s="33"/>
      <c r="M97" s="33"/>
      <c r="N97" s="73" t="s">
        <v>605</v>
      </c>
      <c r="O97" s="73" t="s">
        <v>606</v>
      </c>
      <c r="P97" s="218">
        <v>1120</v>
      </c>
      <c r="Q97" s="37" t="s">
        <v>52</v>
      </c>
      <c r="R97" s="37" t="s">
        <v>52</v>
      </c>
      <c r="S97" s="37" t="s">
        <v>52</v>
      </c>
      <c r="T97" s="37" t="s">
        <v>53</v>
      </c>
      <c r="U97" s="37" t="s">
        <v>143</v>
      </c>
      <c r="V97" s="37" t="s">
        <v>144</v>
      </c>
      <c r="W97" s="91">
        <v>18287487666</v>
      </c>
      <c r="X97" s="34" t="s">
        <v>56</v>
      </c>
      <c r="Y97" s="124">
        <v>45474</v>
      </c>
      <c r="Z97" s="124">
        <v>45627</v>
      </c>
      <c r="AA97" s="104" t="s">
        <v>518</v>
      </c>
      <c r="AB97" s="37"/>
      <c r="AC97" s="220"/>
      <c r="AD97" s="115" t="s">
        <v>58</v>
      </c>
      <c r="AE97" s="105"/>
      <c r="AF97" s="205"/>
      <c r="AG97" s="34" t="s">
        <v>52</v>
      </c>
      <c r="AH97" s="34">
        <v>198</v>
      </c>
      <c r="AI97" s="34">
        <v>100</v>
      </c>
      <c r="AJ97" s="33"/>
      <c r="AK97" s="33">
        <f t="shared" si="5"/>
        <v>98</v>
      </c>
      <c r="AL97" s="213">
        <f t="shared" si="4"/>
        <v>0</v>
      </c>
      <c r="AN97" s="214"/>
    </row>
    <row r="98" s="2" customFormat="1" ht="172" hidden="1" customHeight="1" spans="1:40">
      <c r="A98" s="33">
        <v>91</v>
      </c>
      <c r="B98" s="34" t="s">
        <v>42</v>
      </c>
      <c r="C98" s="33" t="s">
        <v>43</v>
      </c>
      <c r="D98" s="33" t="s">
        <v>44</v>
      </c>
      <c r="E98" s="34" t="s">
        <v>607</v>
      </c>
      <c r="F98" s="37" t="s">
        <v>138</v>
      </c>
      <c r="G98" s="37" t="s">
        <v>608</v>
      </c>
      <c r="H98" s="37" t="s">
        <v>48</v>
      </c>
      <c r="I98" s="73" t="s">
        <v>609</v>
      </c>
      <c r="J98" s="34">
        <v>128</v>
      </c>
      <c r="K98" s="34">
        <v>128</v>
      </c>
      <c r="L98" s="33"/>
      <c r="M98" s="33"/>
      <c r="N98" s="73" t="s">
        <v>610</v>
      </c>
      <c r="O98" s="75" t="s">
        <v>611</v>
      </c>
      <c r="P98" s="218">
        <v>4129</v>
      </c>
      <c r="Q98" s="37" t="s">
        <v>52</v>
      </c>
      <c r="R98" s="37" t="s">
        <v>52</v>
      </c>
      <c r="S98" s="37" t="s">
        <v>52</v>
      </c>
      <c r="T98" s="37" t="s">
        <v>53</v>
      </c>
      <c r="U98" s="37" t="s">
        <v>143</v>
      </c>
      <c r="V98" s="37" t="s">
        <v>144</v>
      </c>
      <c r="W98" s="91">
        <v>18287487666</v>
      </c>
      <c r="X98" s="34" t="s">
        <v>56</v>
      </c>
      <c r="Y98" s="124">
        <v>45474</v>
      </c>
      <c r="Z98" s="124">
        <v>45627</v>
      </c>
      <c r="AA98" s="104" t="s">
        <v>518</v>
      </c>
      <c r="AB98" s="37"/>
      <c r="AC98" s="220"/>
      <c r="AD98" s="115" t="s">
        <v>58</v>
      </c>
      <c r="AE98" s="105"/>
      <c r="AF98" s="205"/>
      <c r="AG98" s="34" t="s">
        <v>52</v>
      </c>
      <c r="AH98" s="34">
        <v>128</v>
      </c>
      <c r="AI98" s="34">
        <v>100</v>
      </c>
      <c r="AJ98" s="33"/>
      <c r="AK98" s="33">
        <f t="shared" si="5"/>
        <v>28</v>
      </c>
      <c r="AL98" s="213">
        <f t="shared" si="4"/>
        <v>0</v>
      </c>
      <c r="AN98" s="214"/>
    </row>
    <row r="99" s="2" customFormat="1" ht="156" hidden="1" customHeight="1" spans="1:40">
      <c r="A99" s="33">
        <v>92</v>
      </c>
      <c r="B99" s="34" t="s">
        <v>42</v>
      </c>
      <c r="C99" s="33" t="s">
        <v>43</v>
      </c>
      <c r="D99" s="33" t="s">
        <v>44</v>
      </c>
      <c r="E99" s="34" t="s">
        <v>612</v>
      </c>
      <c r="F99" s="37" t="s">
        <v>138</v>
      </c>
      <c r="G99" s="37" t="s">
        <v>613</v>
      </c>
      <c r="H99" s="37" t="s">
        <v>48</v>
      </c>
      <c r="I99" s="73" t="s">
        <v>614</v>
      </c>
      <c r="J99" s="34">
        <v>1291.79</v>
      </c>
      <c r="K99" s="34">
        <v>1291.79</v>
      </c>
      <c r="L99" s="33"/>
      <c r="M99" s="33"/>
      <c r="N99" s="73" t="s">
        <v>615</v>
      </c>
      <c r="O99" s="73" t="s">
        <v>606</v>
      </c>
      <c r="P99" s="218">
        <v>2835</v>
      </c>
      <c r="Q99" s="37" t="s">
        <v>52</v>
      </c>
      <c r="R99" s="37" t="s">
        <v>52</v>
      </c>
      <c r="S99" s="37" t="s">
        <v>52</v>
      </c>
      <c r="T99" s="37" t="s">
        <v>53</v>
      </c>
      <c r="U99" s="37" t="s">
        <v>143</v>
      </c>
      <c r="V99" s="37" t="s">
        <v>144</v>
      </c>
      <c r="W99" s="91">
        <v>18287487666</v>
      </c>
      <c r="X99" s="34" t="s">
        <v>56</v>
      </c>
      <c r="Y99" s="124">
        <v>45474</v>
      </c>
      <c r="Z99" s="124">
        <v>45627</v>
      </c>
      <c r="AA99" s="104" t="s">
        <v>518</v>
      </c>
      <c r="AB99" s="37"/>
      <c r="AC99" s="220"/>
      <c r="AD99" s="115" t="s">
        <v>58</v>
      </c>
      <c r="AE99" s="105"/>
      <c r="AF99" s="205"/>
      <c r="AG99" s="34" t="s">
        <v>52</v>
      </c>
      <c r="AH99" s="34">
        <v>1291.79</v>
      </c>
      <c r="AI99" s="34">
        <v>200</v>
      </c>
      <c r="AJ99" s="33"/>
      <c r="AK99" s="33">
        <f t="shared" si="5"/>
        <v>1091.79</v>
      </c>
      <c r="AL99" s="213">
        <f t="shared" si="4"/>
        <v>0</v>
      </c>
      <c r="AN99" s="214"/>
    </row>
    <row r="100" s="2" customFormat="1" ht="142" hidden="1" customHeight="1" spans="1:40">
      <c r="A100" s="33">
        <v>93</v>
      </c>
      <c r="B100" s="34" t="s">
        <v>42</v>
      </c>
      <c r="C100" s="33" t="s">
        <v>65</v>
      </c>
      <c r="D100" s="33" t="s">
        <v>498</v>
      </c>
      <c r="E100" s="34" t="s">
        <v>616</v>
      </c>
      <c r="F100" s="37" t="s">
        <v>138</v>
      </c>
      <c r="G100" s="37" t="s">
        <v>617</v>
      </c>
      <c r="H100" s="37" t="s">
        <v>48</v>
      </c>
      <c r="I100" s="73" t="s">
        <v>618</v>
      </c>
      <c r="J100" s="34">
        <v>105</v>
      </c>
      <c r="K100" s="34">
        <v>105</v>
      </c>
      <c r="L100" s="33"/>
      <c r="M100" s="33"/>
      <c r="N100" s="73" t="s">
        <v>619</v>
      </c>
      <c r="O100" s="73" t="s">
        <v>620</v>
      </c>
      <c r="P100" s="218">
        <v>23000</v>
      </c>
      <c r="Q100" s="37" t="s">
        <v>52</v>
      </c>
      <c r="R100" s="37" t="s">
        <v>52</v>
      </c>
      <c r="S100" s="37" t="s">
        <v>52</v>
      </c>
      <c r="T100" s="37" t="s">
        <v>53</v>
      </c>
      <c r="U100" s="37" t="s">
        <v>143</v>
      </c>
      <c r="V100" s="37" t="s">
        <v>144</v>
      </c>
      <c r="W100" s="91">
        <v>18287487666</v>
      </c>
      <c r="X100" s="34" t="s">
        <v>56</v>
      </c>
      <c r="Y100" s="124">
        <v>45474</v>
      </c>
      <c r="Z100" s="124">
        <v>45627</v>
      </c>
      <c r="AA100" s="104" t="s">
        <v>518</v>
      </c>
      <c r="AB100" s="37"/>
      <c r="AC100" s="220"/>
      <c r="AD100" s="115" t="s">
        <v>58</v>
      </c>
      <c r="AE100" s="105"/>
      <c r="AF100" s="205"/>
      <c r="AG100" s="34" t="s">
        <v>52</v>
      </c>
      <c r="AH100" s="34">
        <v>105</v>
      </c>
      <c r="AI100" s="34">
        <v>105</v>
      </c>
      <c r="AJ100" s="33"/>
      <c r="AK100" s="33">
        <f t="shared" si="5"/>
        <v>0</v>
      </c>
      <c r="AL100" s="213">
        <f t="shared" si="4"/>
        <v>0</v>
      </c>
      <c r="AN100" s="214"/>
    </row>
    <row r="101" s="2" customFormat="1" ht="189" hidden="1" customHeight="1" spans="1:40">
      <c r="A101" s="33">
        <v>94</v>
      </c>
      <c r="B101" s="34" t="s">
        <v>42</v>
      </c>
      <c r="C101" s="33" t="s">
        <v>43</v>
      </c>
      <c r="D101" s="33" t="s">
        <v>44</v>
      </c>
      <c r="E101" s="34" t="s">
        <v>621</v>
      </c>
      <c r="F101" s="37" t="s">
        <v>270</v>
      </c>
      <c r="G101" s="37" t="s">
        <v>622</v>
      </c>
      <c r="H101" s="37" t="s">
        <v>48</v>
      </c>
      <c r="I101" s="73" t="s">
        <v>623</v>
      </c>
      <c r="J101" s="34">
        <v>6</v>
      </c>
      <c r="K101" s="34">
        <v>6</v>
      </c>
      <c r="L101" s="33"/>
      <c r="M101" s="33"/>
      <c r="N101" s="75" t="s">
        <v>624</v>
      </c>
      <c r="O101" s="73" t="s">
        <v>85</v>
      </c>
      <c r="P101" s="218">
        <v>721</v>
      </c>
      <c r="Q101" s="37" t="s">
        <v>52</v>
      </c>
      <c r="R101" s="37" t="s">
        <v>52</v>
      </c>
      <c r="S101" s="37" t="s">
        <v>52</v>
      </c>
      <c r="T101" s="37" t="s">
        <v>53</v>
      </c>
      <c r="U101" s="37" t="s">
        <v>275</v>
      </c>
      <c r="V101" s="37" t="s">
        <v>276</v>
      </c>
      <c r="W101" s="91" t="s">
        <v>277</v>
      </c>
      <c r="X101" s="34" t="s">
        <v>56</v>
      </c>
      <c r="Y101" s="114">
        <v>45413</v>
      </c>
      <c r="Z101" s="114">
        <v>45627</v>
      </c>
      <c r="AA101" s="104" t="s">
        <v>518</v>
      </c>
      <c r="AB101" s="37" t="s">
        <v>625</v>
      </c>
      <c r="AC101" s="220"/>
      <c r="AD101" s="115" t="s">
        <v>58</v>
      </c>
      <c r="AE101" s="105"/>
      <c r="AF101" s="205"/>
      <c r="AG101" s="34" t="s">
        <v>52</v>
      </c>
      <c r="AH101" s="34">
        <v>6</v>
      </c>
      <c r="AI101" s="34">
        <v>6</v>
      </c>
      <c r="AJ101" s="33"/>
      <c r="AK101" s="33">
        <f t="shared" si="5"/>
        <v>0</v>
      </c>
      <c r="AL101" s="213">
        <f t="shared" si="4"/>
        <v>0</v>
      </c>
      <c r="AN101" s="214"/>
    </row>
    <row r="102" s="2" customFormat="1" ht="306" hidden="1" customHeight="1" spans="1:40">
      <c r="A102" s="33">
        <v>95</v>
      </c>
      <c r="B102" s="34" t="s">
        <v>42</v>
      </c>
      <c r="C102" s="33" t="s">
        <v>43</v>
      </c>
      <c r="D102" s="33" t="s">
        <v>44</v>
      </c>
      <c r="E102" s="34" t="s">
        <v>626</v>
      </c>
      <c r="F102" s="37" t="s">
        <v>591</v>
      </c>
      <c r="G102" s="37" t="s">
        <v>627</v>
      </c>
      <c r="H102" s="37" t="s">
        <v>48</v>
      </c>
      <c r="I102" s="73" t="s">
        <v>628</v>
      </c>
      <c r="J102" s="34">
        <v>82</v>
      </c>
      <c r="K102" s="34">
        <v>82</v>
      </c>
      <c r="L102" s="33"/>
      <c r="M102" s="33"/>
      <c r="N102" s="73" t="s">
        <v>629</v>
      </c>
      <c r="O102" s="73" t="s">
        <v>85</v>
      </c>
      <c r="P102" s="218">
        <v>513</v>
      </c>
      <c r="Q102" s="37" t="s">
        <v>52</v>
      </c>
      <c r="R102" s="37" t="s">
        <v>52</v>
      </c>
      <c r="S102" s="37" t="s">
        <v>52</v>
      </c>
      <c r="T102" s="37" t="s">
        <v>53</v>
      </c>
      <c r="U102" s="37" t="s">
        <v>597</v>
      </c>
      <c r="V102" s="37" t="s">
        <v>598</v>
      </c>
      <c r="W102" s="91">
        <v>13887465735</v>
      </c>
      <c r="X102" s="34" t="s">
        <v>56</v>
      </c>
      <c r="Y102" s="124">
        <v>45444</v>
      </c>
      <c r="Z102" s="124">
        <v>45839</v>
      </c>
      <c r="AA102" s="104" t="s">
        <v>518</v>
      </c>
      <c r="AB102" s="37" t="s">
        <v>625</v>
      </c>
      <c r="AC102" s="220"/>
      <c r="AD102" s="115" t="s">
        <v>58</v>
      </c>
      <c r="AE102" s="105"/>
      <c r="AF102" s="205"/>
      <c r="AG102" s="34" t="s">
        <v>52</v>
      </c>
      <c r="AH102" s="34">
        <v>82</v>
      </c>
      <c r="AI102" s="34">
        <v>82</v>
      </c>
      <c r="AJ102" s="33"/>
      <c r="AK102" s="33">
        <f t="shared" si="5"/>
        <v>0</v>
      </c>
      <c r="AL102" s="213">
        <f t="shared" si="4"/>
        <v>0</v>
      </c>
      <c r="AN102" s="214"/>
    </row>
    <row r="103" s="2" customFormat="1" ht="324" hidden="1" customHeight="1" spans="1:40">
      <c r="A103" s="33">
        <v>96</v>
      </c>
      <c r="B103" s="34" t="s">
        <v>42</v>
      </c>
      <c r="C103" s="33" t="s">
        <v>43</v>
      </c>
      <c r="D103" s="33" t="s">
        <v>44</v>
      </c>
      <c r="E103" s="34" t="s">
        <v>630</v>
      </c>
      <c r="F103" s="37" t="s">
        <v>138</v>
      </c>
      <c r="G103" s="37" t="s">
        <v>631</v>
      </c>
      <c r="H103" s="37" t="s">
        <v>48</v>
      </c>
      <c r="I103" s="73" t="s">
        <v>632</v>
      </c>
      <c r="J103" s="34">
        <v>10</v>
      </c>
      <c r="K103" s="34">
        <v>10</v>
      </c>
      <c r="L103" s="33"/>
      <c r="M103" s="33"/>
      <c r="N103" s="73" t="s">
        <v>633</v>
      </c>
      <c r="O103" s="73" t="s">
        <v>85</v>
      </c>
      <c r="P103" s="218">
        <v>664</v>
      </c>
      <c r="Q103" s="37" t="s">
        <v>52</v>
      </c>
      <c r="R103" s="37" t="s">
        <v>52</v>
      </c>
      <c r="S103" s="37" t="s">
        <v>52</v>
      </c>
      <c r="T103" s="37" t="s">
        <v>53</v>
      </c>
      <c r="U103" s="37" t="s">
        <v>143</v>
      </c>
      <c r="V103" s="37" t="s">
        <v>144</v>
      </c>
      <c r="W103" s="91">
        <v>18287487666</v>
      </c>
      <c r="X103" s="34" t="s">
        <v>56</v>
      </c>
      <c r="Y103" s="114">
        <v>45413</v>
      </c>
      <c r="Z103" s="114">
        <v>45627</v>
      </c>
      <c r="AA103" s="104" t="s">
        <v>518</v>
      </c>
      <c r="AB103" s="37" t="s">
        <v>625</v>
      </c>
      <c r="AC103" s="220"/>
      <c r="AD103" s="115" t="s">
        <v>58</v>
      </c>
      <c r="AE103" s="105"/>
      <c r="AF103" s="205"/>
      <c r="AG103" s="34" t="s">
        <v>52</v>
      </c>
      <c r="AH103" s="34">
        <v>10</v>
      </c>
      <c r="AI103" s="34">
        <v>10</v>
      </c>
      <c r="AJ103" s="33"/>
      <c r="AK103" s="33">
        <f t="shared" si="5"/>
        <v>0</v>
      </c>
      <c r="AL103" s="213">
        <f t="shared" si="4"/>
        <v>0</v>
      </c>
      <c r="AN103" s="214"/>
    </row>
    <row r="104" s="2" customFormat="1" ht="187" hidden="1" customHeight="1" spans="1:40">
      <c r="A104" s="33">
        <v>97</v>
      </c>
      <c r="B104" s="34" t="s">
        <v>42</v>
      </c>
      <c r="C104" s="33" t="s">
        <v>43</v>
      </c>
      <c r="D104" s="33" t="s">
        <v>44</v>
      </c>
      <c r="E104" s="34" t="s">
        <v>634</v>
      </c>
      <c r="F104" s="37" t="s">
        <v>179</v>
      </c>
      <c r="G104" s="37" t="s">
        <v>635</v>
      </c>
      <c r="H104" s="37" t="s">
        <v>48</v>
      </c>
      <c r="I104" s="73" t="s">
        <v>636</v>
      </c>
      <c r="J104" s="34">
        <v>27</v>
      </c>
      <c r="K104" s="34">
        <v>27</v>
      </c>
      <c r="L104" s="33"/>
      <c r="M104" s="33"/>
      <c r="N104" s="75" t="s">
        <v>624</v>
      </c>
      <c r="O104" s="73" t="s">
        <v>85</v>
      </c>
      <c r="P104" s="218">
        <v>198</v>
      </c>
      <c r="Q104" s="37" t="s">
        <v>52</v>
      </c>
      <c r="R104" s="37" t="s">
        <v>52</v>
      </c>
      <c r="S104" s="37" t="s">
        <v>52</v>
      </c>
      <c r="T104" s="37" t="s">
        <v>53</v>
      </c>
      <c r="U104" s="37" t="s">
        <v>220</v>
      </c>
      <c r="V104" s="37" t="s">
        <v>304</v>
      </c>
      <c r="W104" s="91">
        <v>15287849999</v>
      </c>
      <c r="X104" s="34" t="s">
        <v>56</v>
      </c>
      <c r="Y104" s="124">
        <v>45413</v>
      </c>
      <c r="Z104" s="124">
        <v>45627</v>
      </c>
      <c r="AA104" s="104" t="s">
        <v>518</v>
      </c>
      <c r="AB104" s="37" t="s">
        <v>625</v>
      </c>
      <c r="AC104" s="220"/>
      <c r="AD104" s="115" t="s">
        <v>58</v>
      </c>
      <c r="AE104" s="105"/>
      <c r="AF104" s="205"/>
      <c r="AG104" s="34" t="s">
        <v>52</v>
      </c>
      <c r="AH104" s="34">
        <v>27</v>
      </c>
      <c r="AI104" s="34">
        <v>27</v>
      </c>
      <c r="AJ104" s="33"/>
      <c r="AK104" s="33">
        <f t="shared" si="5"/>
        <v>0</v>
      </c>
      <c r="AL104" s="213">
        <f t="shared" si="4"/>
        <v>0</v>
      </c>
      <c r="AN104" s="214"/>
    </row>
    <row r="105" s="2" customFormat="1" ht="173" hidden="1" customHeight="1" spans="1:40">
      <c r="A105" s="33">
        <v>98</v>
      </c>
      <c r="B105" s="34" t="s">
        <v>42</v>
      </c>
      <c r="C105" s="33" t="s">
        <v>43</v>
      </c>
      <c r="D105" s="33" t="s">
        <v>44</v>
      </c>
      <c r="E105" s="34" t="s">
        <v>637</v>
      </c>
      <c r="F105" s="37" t="s">
        <v>179</v>
      </c>
      <c r="G105" s="37" t="s">
        <v>638</v>
      </c>
      <c r="H105" s="37" t="s">
        <v>48</v>
      </c>
      <c r="I105" s="73" t="s">
        <v>639</v>
      </c>
      <c r="J105" s="34">
        <v>40</v>
      </c>
      <c r="K105" s="34">
        <v>40</v>
      </c>
      <c r="L105" s="33"/>
      <c r="M105" s="33"/>
      <c r="N105" s="75" t="s">
        <v>640</v>
      </c>
      <c r="O105" s="73" t="s">
        <v>85</v>
      </c>
      <c r="P105" s="218">
        <v>634</v>
      </c>
      <c r="Q105" s="37" t="s">
        <v>52</v>
      </c>
      <c r="R105" s="37" t="s">
        <v>52</v>
      </c>
      <c r="S105" s="37" t="s">
        <v>52</v>
      </c>
      <c r="T105" s="37" t="s">
        <v>53</v>
      </c>
      <c r="U105" s="37" t="s">
        <v>184</v>
      </c>
      <c r="V105" s="37" t="s">
        <v>196</v>
      </c>
      <c r="W105" s="91">
        <v>13988995182</v>
      </c>
      <c r="X105" s="34" t="s">
        <v>56</v>
      </c>
      <c r="Y105" s="124">
        <v>45415</v>
      </c>
      <c r="Z105" s="124">
        <v>45629</v>
      </c>
      <c r="AA105" s="104" t="s">
        <v>518</v>
      </c>
      <c r="AB105" s="37" t="s">
        <v>625</v>
      </c>
      <c r="AC105" s="220"/>
      <c r="AD105" s="115" t="s">
        <v>58</v>
      </c>
      <c r="AE105" s="105"/>
      <c r="AF105" s="205"/>
      <c r="AG105" s="34" t="s">
        <v>52</v>
      </c>
      <c r="AH105" s="34">
        <v>40</v>
      </c>
      <c r="AI105" s="34">
        <v>40</v>
      </c>
      <c r="AJ105" s="33"/>
      <c r="AK105" s="33">
        <f t="shared" si="5"/>
        <v>0</v>
      </c>
      <c r="AL105" s="213">
        <f t="shared" si="4"/>
        <v>0</v>
      </c>
      <c r="AN105" s="214"/>
    </row>
    <row r="106" s="2" customFormat="1" ht="136" hidden="1" customHeight="1" spans="1:40">
      <c r="A106" s="33">
        <v>99</v>
      </c>
      <c r="B106" s="34" t="s">
        <v>42</v>
      </c>
      <c r="C106" s="33" t="s">
        <v>43</v>
      </c>
      <c r="D106" s="33" t="s">
        <v>44</v>
      </c>
      <c r="E106" s="34" t="s">
        <v>641</v>
      </c>
      <c r="F106" s="37" t="s">
        <v>292</v>
      </c>
      <c r="G106" s="37" t="s">
        <v>642</v>
      </c>
      <c r="H106" s="37" t="s">
        <v>48</v>
      </c>
      <c r="I106" s="73" t="s">
        <v>643</v>
      </c>
      <c r="J106" s="34">
        <v>74</v>
      </c>
      <c r="K106" s="34">
        <v>74</v>
      </c>
      <c r="L106" s="33"/>
      <c r="M106" s="33"/>
      <c r="N106" s="73" t="s">
        <v>644</v>
      </c>
      <c r="O106" s="73" t="s">
        <v>85</v>
      </c>
      <c r="P106" s="218">
        <v>227</v>
      </c>
      <c r="Q106" s="37" t="s">
        <v>52</v>
      </c>
      <c r="R106" s="37" t="s">
        <v>52</v>
      </c>
      <c r="S106" s="37" t="s">
        <v>52</v>
      </c>
      <c r="T106" s="37" t="s">
        <v>53</v>
      </c>
      <c r="U106" s="37" t="s">
        <v>297</v>
      </c>
      <c r="V106" s="37" t="s">
        <v>298</v>
      </c>
      <c r="W106" s="91">
        <v>18008741541</v>
      </c>
      <c r="X106" s="34" t="s">
        <v>56</v>
      </c>
      <c r="Y106" s="124">
        <v>45413</v>
      </c>
      <c r="Z106" s="124">
        <v>45474</v>
      </c>
      <c r="AA106" s="104" t="s">
        <v>518</v>
      </c>
      <c r="AB106" s="37" t="s">
        <v>625</v>
      </c>
      <c r="AC106" s="220"/>
      <c r="AD106" s="115" t="s">
        <v>58</v>
      </c>
      <c r="AE106" s="105"/>
      <c r="AF106" s="205"/>
      <c r="AG106" s="34" t="s">
        <v>52</v>
      </c>
      <c r="AH106" s="34">
        <v>74</v>
      </c>
      <c r="AI106" s="34">
        <v>74</v>
      </c>
      <c r="AJ106" s="33"/>
      <c r="AK106" s="33">
        <f t="shared" si="5"/>
        <v>0</v>
      </c>
      <c r="AL106" s="213">
        <f t="shared" si="4"/>
        <v>0</v>
      </c>
      <c r="AN106" s="214"/>
    </row>
    <row r="107" s="2" customFormat="1" ht="271" hidden="1" customHeight="1" spans="1:40">
      <c r="A107" s="33">
        <v>100</v>
      </c>
      <c r="B107" s="34" t="s">
        <v>42</v>
      </c>
      <c r="C107" s="33" t="s">
        <v>43</v>
      </c>
      <c r="D107" s="33" t="s">
        <v>44</v>
      </c>
      <c r="E107" s="34" t="s">
        <v>645</v>
      </c>
      <c r="F107" s="37" t="s">
        <v>223</v>
      </c>
      <c r="G107" s="37" t="s">
        <v>646</v>
      </c>
      <c r="H107" s="37" t="s">
        <v>48</v>
      </c>
      <c r="I107" s="73" t="s">
        <v>647</v>
      </c>
      <c r="J107" s="34">
        <v>10</v>
      </c>
      <c r="K107" s="34">
        <v>10</v>
      </c>
      <c r="L107" s="33"/>
      <c r="M107" s="33"/>
      <c r="N107" s="75" t="s">
        <v>648</v>
      </c>
      <c r="O107" s="73" t="s">
        <v>85</v>
      </c>
      <c r="P107" s="218">
        <v>1820</v>
      </c>
      <c r="Q107" s="37" t="s">
        <v>52</v>
      </c>
      <c r="R107" s="37" t="s">
        <v>52</v>
      </c>
      <c r="S107" s="37" t="s">
        <v>52</v>
      </c>
      <c r="T107" s="37" t="s">
        <v>53</v>
      </c>
      <c r="U107" s="37" t="s">
        <v>228</v>
      </c>
      <c r="V107" s="37" t="s">
        <v>229</v>
      </c>
      <c r="W107" s="91">
        <v>13408705686</v>
      </c>
      <c r="X107" s="34" t="s">
        <v>56</v>
      </c>
      <c r="Y107" s="114">
        <v>45413</v>
      </c>
      <c r="Z107" s="114">
        <v>45627</v>
      </c>
      <c r="AA107" s="104" t="s">
        <v>518</v>
      </c>
      <c r="AB107" s="37" t="s">
        <v>625</v>
      </c>
      <c r="AC107" s="220"/>
      <c r="AD107" s="115" t="s">
        <v>58</v>
      </c>
      <c r="AE107" s="105"/>
      <c r="AF107" s="205"/>
      <c r="AG107" s="34" t="s">
        <v>52</v>
      </c>
      <c r="AH107" s="34">
        <v>10</v>
      </c>
      <c r="AI107" s="34">
        <v>10</v>
      </c>
      <c r="AJ107" s="33"/>
      <c r="AK107" s="33">
        <f t="shared" si="5"/>
        <v>0</v>
      </c>
      <c r="AL107" s="213">
        <f t="shared" si="4"/>
        <v>0</v>
      </c>
      <c r="AN107" s="214"/>
    </row>
    <row r="108" s="2" customFormat="1" ht="217" hidden="1" customHeight="1" spans="1:40">
      <c r="A108" s="33">
        <v>101</v>
      </c>
      <c r="B108" s="34" t="s">
        <v>42</v>
      </c>
      <c r="C108" s="33" t="s">
        <v>43</v>
      </c>
      <c r="D108" s="33" t="s">
        <v>44</v>
      </c>
      <c r="E108" s="34" t="s">
        <v>649</v>
      </c>
      <c r="F108" s="37" t="s">
        <v>326</v>
      </c>
      <c r="G108" s="37" t="s">
        <v>650</v>
      </c>
      <c r="H108" s="37" t="s">
        <v>48</v>
      </c>
      <c r="I108" s="73" t="s">
        <v>651</v>
      </c>
      <c r="J108" s="34">
        <v>59</v>
      </c>
      <c r="K108" s="34">
        <v>59</v>
      </c>
      <c r="L108" s="33"/>
      <c r="M108" s="33"/>
      <c r="N108" s="75" t="s">
        <v>652</v>
      </c>
      <c r="O108" s="73" t="s">
        <v>85</v>
      </c>
      <c r="P108" s="218">
        <v>721</v>
      </c>
      <c r="Q108" s="37" t="s">
        <v>52</v>
      </c>
      <c r="R108" s="37" t="s">
        <v>52</v>
      </c>
      <c r="S108" s="37" t="s">
        <v>52</v>
      </c>
      <c r="T108" s="37" t="s">
        <v>53</v>
      </c>
      <c r="U108" s="37" t="s">
        <v>331</v>
      </c>
      <c r="V108" s="37" t="s">
        <v>332</v>
      </c>
      <c r="W108" s="91">
        <v>15924866855</v>
      </c>
      <c r="X108" s="34" t="s">
        <v>56</v>
      </c>
      <c r="Y108" s="124">
        <v>45413</v>
      </c>
      <c r="Z108" s="124">
        <v>45656</v>
      </c>
      <c r="AA108" s="104" t="s">
        <v>518</v>
      </c>
      <c r="AB108" s="37" t="s">
        <v>625</v>
      </c>
      <c r="AC108" s="220"/>
      <c r="AD108" s="115" t="s">
        <v>58</v>
      </c>
      <c r="AE108" s="105"/>
      <c r="AF108" s="205"/>
      <c r="AG108" s="34" t="s">
        <v>52</v>
      </c>
      <c r="AH108" s="34">
        <v>59</v>
      </c>
      <c r="AI108" s="34">
        <v>59</v>
      </c>
      <c r="AJ108" s="33"/>
      <c r="AK108" s="33">
        <f t="shared" si="5"/>
        <v>0</v>
      </c>
      <c r="AL108" s="213">
        <f t="shared" si="4"/>
        <v>0</v>
      </c>
      <c r="AN108" s="214"/>
    </row>
    <row r="109" s="2" customFormat="1" ht="107" hidden="1" customHeight="1" spans="1:40">
      <c r="A109" s="33">
        <v>102</v>
      </c>
      <c r="B109" s="34" t="s">
        <v>42</v>
      </c>
      <c r="C109" s="33" t="s">
        <v>43</v>
      </c>
      <c r="D109" s="33" t="s">
        <v>44</v>
      </c>
      <c r="E109" s="34" t="s">
        <v>653</v>
      </c>
      <c r="F109" s="37" t="s">
        <v>654</v>
      </c>
      <c r="G109" s="37" t="s">
        <v>655</v>
      </c>
      <c r="H109" s="37" t="s">
        <v>48</v>
      </c>
      <c r="I109" s="73" t="s">
        <v>656</v>
      </c>
      <c r="J109" s="34">
        <v>4</v>
      </c>
      <c r="K109" s="34">
        <v>4</v>
      </c>
      <c r="L109" s="33"/>
      <c r="M109" s="33"/>
      <c r="N109" s="73" t="s">
        <v>657</v>
      </c>
      <c r="O109" s="73" t="s">
        <v>85</v>
      </c>
      <c r="P109" s="218">
        <v>184</v>
      </c>
      <c r="Q109" s="37" t="s">
        <v>52</v>
      </c>
      <c r="R109" s="37" t="s">
        <v>52</v>
      </c>
      <c r="S109" s="37" t="s">
        <v>52</v>
      </c>
      <c r="T109" s="37" t="s">
        <v>53</v>
      </c>
      <c r="U109" s="37" t="s">
        <v>658</v>
      </c>
      <c r="V109" s="37"/>
      <c r="W109" s="91"/>
      <c r="X109" s="34" t="s">
        <v>56</v>
      </c>
      <c r="Y109" s="114">
        <v>45413</v>
      </c>
      <c r="Z109" s="114">
        <v>45627</v>
      </c>
      <c r="AA109" s="104" t="s">
        <v>518</v>
      </c>
      <c r="AB109" s="37" t="s">
        <v>625</v>
      </c>
      <c r="AC109" s="220"/>
      <c r="AD109" s="115" t="s">
        <v>58</v>
      </c>
      <c r="AE109" s="105"/>
      <c r="AF109" s="205"/>
      <c r="AG109" s="34" t="s">
        <v>52</v>
      </c>
      <c r="AH109" s="34">
        <v>4</v>
      </c>
      <c r="AI109" s="34">
        <v>4</v>
      </c>
      <c r="AJ109" s="33"/>
      <c r="AK109" s="33">
        <f t="shared" si="5"/>
        <v>0</v>
      </c>
      <c r="AL109" s="213">
        <f t="shared" si="4"/>
        <v>0</v>
      </c>
      <c r="AN109" s="214"/>
    </row>
    <row r="110" s="2" customFormat="1" ht="192" hidden="1" customHeight="1" spans="1:40">
      <c r="A110" s="33">
        <v>103</v>
      </c>
      <c r="B110" s="34" t="s">
        <v>42</v>
      </c>
      <c r="C110" s="33" t="s">
        <v>43</v>
      </c>
      <c r="D110" s="33" t="s">
        <v>44</v>
      </c>
      <c r="E110" s="34" t="s">
        <v>659</v>
      </c>
      <c r="F110" s="37" t="s">
        <v>402</v>
      </c>
      <c r="G110" s="37" t="s">
        <v>403</v>
      </c>
      <c r="H110" s="37" t="s">
        <v>48</v>
      </c>
      <c r="I110" s="73" t="s">
        <v>660</v>
      </c>
      <c r="J110" s="34">
        <v>20</v>
      </c>
      <c r="K110" s="34">
        <v>20</v>
      </c>
      <c r="L110" s="33"/>
      <c r="M110" s="33"/>
      <c r="N110" s="73" t="s">
        <v>661</v>
      </c>
      <c r="O110" s="75" t="s">
        <v>662</v>
      </c>
      <c r="P110" s="218">
        <v>500</v>
      </c>
      <c r="Q110" s="37" t="s">
        <v>52</v>
      </c>
      <c r="R110" s="37" t="s">
        <v>52</v>
      </c>
      <c r="S110" s="37" t="s">
        <v>52</v>
      </c>
      <c r="T110" s="37" t="s">
        <v>53</v>
      </c>
      <c r="U110" s="37" t="s">
        <v>407</v>
      </c>
      <c r="V110" s="37" t="s">
        <v>663</v>
      </c>
      <c r="W110" s="91">
        <v>13769532197</v>
      </c>
      <c r="X110" s="34"/>
      <c r="Y110" s="124">
        <v>45505</v>
      </c>
      <c r="Z110" s="124">
        <v>45627</v>
      </c>
      <c r="AA110" s="104" t="s">
        <v>518</v>
      </c>
      <c r="AB110" s="37" t="s">
        <v>664</v>
      </c>
      <c r="AC110" s="220"/>
      <c r="AD110" s="115" t="s">
        <v>58</v>
      </c>
      <c r="AE110" s="105"/>
      <c r="AF110" s="205"/>
      <c r="AG110" s="34" t="s">
        <v>52</v>
      </c>
      <c r="AH110" s="34">
        <v>20</v>
      </c>
      <c r="AI110" s="34">
        <v>20</v>
      </c>
      <c r="AJ110" s="33"/>
      <c r="AK110" s="33">
        <f t="shared" si="5"/>
        <v>0</v>
      </c>
      <c r="AL110" s="213">
        <f t="shared" si="4"/>
        <v>0</v>
      </c>
      <c r="AN110" s="214"/>
    </row>
    <row r="111" s="2" customFormat="1" ht="142" hidden="1" customHeight="1" spans="1:40">
      <c r="A111" s="33">
        <v>104</v>
      </c>
      <c r="B111" s="34" t="s">
        <v>42</v>
      </c>
      <c r="C111" s="33" t="s">
        <v>43</v>
      </c>
      <c r="D111" s="33" t="s">
        <v>177</v>
      </c>
      <c r="E111" s="34" t="s">
        <v>665</v>
      </c>
      <c r="F111" s="37" t="s">
        <v>402</v>
      </c>
      <c r="G111" s="37" t="s">
        <v>666</v>
      </c>
      <c r="H111" s="37" t="s">
        <v>75</v>
      </c>
      <c r="I111" s="73" t="s">
        <v>667</v>
      </c>
      <c r="J111" s="34">
        <v>230</v>
      </c>
      <c r="K111" s="34">
        <v>230</v>
      </c>
      <c r="L111" s="33"/>
      <c r="M111" s="33"/>
      <c r="N111" s="73" t="s">
        <v>668</v>
      </c>
      <c r="O111" s="73" t="s">
        <v>669</v>
      </c>
      <c r="P111" s="218">
        <v>124</v>
      </c>
      <c r="Q111" s="37" t="s">
        <v>52</v>
      </c>
      <c r="R111" s="37" t="s">
        <v>52</v>
      </c>
      <c r="S111" s="37" t="s">
        <v>52</v>
      </c>
      <c r="T111" s="37" t="s">
        <v>53</v>
      </c>
      <c r="U111" s="37" t="s">
        <v>407</v>
      </c>
      <c r="V111" s="37" t="s">
        <v>663</v>
      </c>
      <c r="W111" s="91">
        <v>13769532197</v>
      </c>
      <c r="X111" s="34"/>
      <c r="Y111" s="124">
        <v>45505</v>
      </c>
      <c r="Z111" s="124">
        <v>45627</v>
      </c>
      <c r="AA111" s="104" t="s">
        <v>518</v>
      </c>
      <c r="AB111" s="37" t="s">
        <v>670</v>
      </c>
      <c r="AC111" s="220"/>
      <c r="AD111" s="115" t="s">
        <v>58</v>
      </c>
      <c r="AE111" s="105"/>
      <c r="AF111" s="205"/>
      <c r="AG111" s="34" t="s">
        <v>52</v>
      </c>
      <c r="AH111" s="34">
        <v>230</v>
      </c>
      <c r="AI111" s="34">
        <v>100</v>
      </c>
      <c r="AJ111" s="33"/>
      <c r="AK111" s="33">
        <f t="shared" si="5"/>
        <v>130</v>
      </c>
      <c r="AL111" s="213">
        <f t="shared" si="4"/>
        <v>0</v>
      </c>
      <c r="AN111" s="214"/>
    </row>
    <row r="112" s="2" customFormat="1" ht="158" hidden="1" customHeight="1" spans="1:40">
      <c r="A112" s="33">
        <v>105</v>
      </c>
      <c r="B112" s="34" t="s">
        <v>42</v>
      </c>
      <c r="C112" s="33" t="s">
        <v>43</v>
      </c>
      <c r="D112" s="33" t="s">
        <v>44</v>
      </c>
      <c r="E112" s="34" t="s">
        <v>671</v>
      </c>
      <c r="F112" s="37" t="s">
        <v>121</v>
      </c>
      <c r="G112" s="37" t="s">
        <v>672</v>
      </c>
      <c r="H112" s="37" t="s">
        <v>48</v>
      </c>
      <c r="I112" s="73" t="s">
        <v>673</v>
      </c>
      <c r="J112" s="34">
        <v>80</v>
      </c>
      <c r="K112" s="34">
        <v>80</v>
      </c>
      <c r="L112" s="33"/>
      <c r="M112" s="33"/>
      <c r="N112" s="73" t="s">
        <v>674</v>
      </c>
      <c r="O112" s="73" t="s">
        <v>675</v>
      </c>
      <c r="P112" s="218">
        <v>850</v>
      </c>
      <c r="Q112" s="37" t="s">
        <v>52</v>
      </c>
      <c r="R112" s="37" t="s">
        <v>52</v>
      </c>
      <c r="S112" s="37" t="s">
        <v>52</v>
      </c>
      <c r="T112" s="37" t="s">
        <v>53</v>
      </c>
      <c r="U112" s="37" t="s">
        <v>125</v>
      </c>
      <c r="V112" s="37" t="s">
        <v>126</v>
      </c>
      <c r="W112" s="91">
        <v>18725485666</v>
      </c>
      <c r="X112" s="34" t="s">
        <v>56</v>
      </c>
      <c r="Y112" s="114">
        <v>45413</v>
      </c>
      <c r="Z112" s="114">
        <v>45627</v>
      </c>
      <c r="AA112" s="104" t="s">
        <v>518</v>
      </c>
      <c r="AB112" s="37"/>
      <c r="AC112" s="220"/>
      <c r="AD112" s="115" t="s">
        <v>58</v>
      </c>
      <c r="AE112" s="105"/>
      <c r="AF112" s="205"/>
      <c r="AG112" s="34" t="s">
        <v>52</v>
      </c>
      <c r="AH112" s="34">
        <v>80</v>
      </c>
      <c r="AI112" s="34">
        <v>80</v>
      </c>
      <c r="AJ112" s="33"/>
      <c r="AK112" s="33">
        <f t="shared" si="5"/>
        <v>0</v>
      </c>
      <c r="AL112" s="213">
        <f t="shared" si="4"/>
        <v>0</v>
      </c>
      <c r="AN112" s="214"/>
    </row>
    <row r="113" s="2" customFormat="1" ht="123" hidden="1" customHeight="1" spans="1:40">
      <c r="A113" s="33">
        <v>106</v>
      </c>
      <c r="B113" s="34" t="s">
        <v>42</v>
      </c>
      <c r="C113" s="33" t="s">
        <v>43</v>
      </c>
      <c r="D113" s="33" t="s">
        <v>44</v>
      </c>
      <c r="E113" s="34" t="s">
        <v>676</v>
      </c>
      <c r="F113" s="37" t="s">
        <v>121</v>
      </c>
      <c r="G113" s="37" t="s">
        <v>677</v>
      </c>
      <c r="H113" s="37" t="s">
        <v>48</v>
      </c>
      <c r="I113" s="73" t="s">
        <v>678</v>
      </c>
      <c r="J113" s="34">
        <v>450</v>
      </c>
      <c r="K113" s="34">
        <v>450</v>
      </c>
      <c r="L113" s="33"/>
      <c r="M113" s="33"/>
      <c r="N113" s="73" t="s">
        <v>679</v>
      </c>
      <c r="O113" s="73" t="s">
        <v>680</v>
      </c>
      <c r="P113" s="218">
        <v>3120</v>
      </c>
      <c r="Q113" s="37" t="s">
        <v>52</v>
      </c>
      <c r="R113" s="37" t="s">
        <v>52</v>
      </c>
      <c r="S113" s="37" t="s">
        <v>52</v>
      </c>
      <c r="T113" s="37" t="s">
        <v>53</v>
      </c>
      <c r="U113" s="37" t="s">
        <v>125</v>
      </c>
      <c r="V113" s="37" t="s">
        <v>126</v>
      </c>
      <c r="W113" s="91">
        <v>18725485666</v>
      </c>
      <c r="X113" s="34" t="s">
        <v>56</v>
      </c>
      <c r="Y113" s="114">
        <v>45474</v>
      </c>
      <c r="Z113" s="114">
        <v>45627</v>
      </c>
      <c r="AA113" s="104" t="s">
        <v>518</v>
      </c>
      <c r="AB113" s="37"/>
      <c r="AC113" s="220"/>
      <c r="AD113" s="115" t="s">
        <v>58</v>
      </c>
      <c r="AE113" s="105"/>
      <c r="AF113" s="205"/>
      <c r="AG113" s="34" t="s">
        <v>52</v>
      </c>
      <c r="AH113" s="34">
        <v>450</v>
      </c>
      <c r="AI113" s="34">
        <v>200</v>
      </c>
      <c r="AJ113" s="33"/>
      <c r="AK113" s="33">
        <f t="shared" si="5"/>
        <v>250</v>
      </c>
      <c r="AL113" s="213">
        <f t="shared" si="4"/>
        <v>0</v>
      </c>
      <c r="AN113" s="214"/>
    </row>
    <row r="114" s="2" customFormat="1" ht="66" hidden="1" customHeight="1" spans="1:40">
      <c r="A114" s="33">
        <v>107</v>
      </c>
      <c r="B114" s="34" t="s">
        <v>42</v>
      </c>
      <c r="C114" s="33" t="s">
        <v>43</v>
      </c>
      <c r="D114" s="33" t="s">
        <v>44</v>
      </c>
      <c r="E114" s="34" t="s">
        <v>681</v>
      </c>
      <c r="F114" s="37" t="s">
        <v>121</v>
      </c>
      <c r="G114" s="37" t="s">
        <v>682</v>
      </c>
      <c r="H114" s="37" t="s">
        <v>48</v>
      </c>
      <c r="I114" s="73" t="s">
        <v>683</v>
      </c>
      <c r="J114" s="34">
        <v>360</v>
      </c>
      <c r="K114" s="34">
        <v>360</v>
      </c>
      <c r="L114" s="33"/>
      <c r="M114" s="33"/>
      <c r="N114" s="73" t="s">
        <v>684</v>
      </c>
      <c r="O114" s="73" t="s">
        <v>685</v>
      </c>
      <c r="P114" s="218">
        <v>2100</v>
      </c>
      <c r="Q114" s="37" t="s">
        <v>52</v>
      </c>
      <c r="R114" s="37" t="s">
        <v>52</v>
      </c>
      <c r="S114" s="37" t="s">
        <v>52</v>
      </c>
      <c r="T114" s="37" t="s">
        <v>53</v>
      </c>
      <c r="U114" s="37" t="s">
        <v>125</v>
      </c>
      <c r="V114" s="37" t="s">
        <v>126</v>
      </c>
      <c r="W114" s="91">
        <v>18725485666</v>
      </c>
      <c r="X114" s="34" t="s">
        <v>56</v>
      </c>
      <c r="Y114" s="114">
        <v>45474</v>
      </c>
      <c r="Z114" s="114">
        <v>45627</v>
      </c>
      <c r="AA114" s="104" t="s">
        <v>518</v>
      </c>
      <c r="AB114" s="37"/>
      <c r="AC114" s="220"/>
      <c r="AD114" s="115" t="s">
        <v>58</v>
      </c>
      <c r="AE114" s="105"/>
      <c r="AF114" s="205"/>
      <c r="AG114" s="34" t="s">
        <v>52</v>
      </c>
      <c r="AH114" s="34">
        <v>360</v>
      </c>
      <c r="AI114" s="34">
        <v>150</v>
      </c>
      <c r="AJ114" s="33"/>
      <c r="AK114" s="33">
        <f t="shared" si="5"/>
        <v>210</v>
      </c>
      <c r="AL114" s="213">
        <f t="shared" si="4"/>
        <v>0</v>
      </c>
      <c r="AN114" s="214"/>
    </row>
    <row r="115" s="2" customFormat="1" ht="167" hidden="1" customHeight="1" spans="1:40">
      <c r="A115" s="33">
        <v>108</v>
      </c>
      <c r="B115" s="34" t="s">
        <v>42</v>
      </c>
      <c r="C115" s="33" t="s">
        <v>43</v>
      </c>
      <c r="D115" s="33" t="s">
        <v>44</v>
      </c>
      <c r="E115" s="34" t="s">
        <v>686</v>
      </c>
      <c r="F115" s="37" t="s">
        <v>198</v>
      </c>
      <c r="G115" s="37" t="s">
        <v>687</v>
      </c>
      <c r="H115" s="37" t="s">
        <v>48</v>
      </c>
      <c r="I115" s="73" t="s">
        <v>688</v>
      </c>
      <c r="J115" s="34">
        <v>85</v>
      </c>
      <c r="K115" s="34">
        <v>85</v>
      </c>
      <c r="L115" s="33"/>
      <c r="M115" s="33"/>
      <c r="N115" s="73" t="s">
        <v>689</v>
      </c>
      <c r="O115" s="73" t="s">
        <v>690</v>
      </c>
      <c r="P115" s="218">
        <v>3318</v>
      </c>
      <c r="Q115" s="37" t="s">
        <v>52</v>
      </c>
      <c r="R115" s="37" t="s">
        <v>52</v>
      </c>
      <c r="S115" s="37" t="s">
        <v>52</v>
      </c>
      <c r="T115" s="37" t="s">
        <v>53</v>
      </c>
      <c r="U115" s="37" t="s">
        <v>203</v>
      </c>
      <c r="V115" s="37" t="s">
        <v>204</v>
      </c>
      <c r="W115" s="91" t="s">
        <v>691</v>
      </c>
      <c r="X115" s="34" t="s">
        <v>56</v>
      </c>
      <c r="Y115" s="114">
        <v>45474</v>
      </c>
      <c r="Z115" s="114">
        <v>45627</v>
      </c>
      <c r="AA115" s="104" t="s">
        <v>518</v>
      </c>
      <c r="AB115" s="37" t="s">
        <v>584</v>
      </c>
      <c r="AC115" s="220"/>
      <c r="AD115" s="115" t="s">
        <v>58</v>
      </c>
      <c r="AE115" s="105"/>
      <c r="AF115" s="205"/>
      <c r="AG115" s="34" t="s">
        <v>52</v>
      </c>
      <c r="AH115" s="34">
        <v>85</v>
      </c>
      <c r="AI115" s="34">
        <v>85</v>
      </c>
      <c r="AJ115" s="33"/>
      <c r="AK115" s="33">
        <f t="shared" si="5"/>
        <v>0</v>
      </c>
      <c r="AL115" s="213">
        <f t="shared" si="4"/>
        <v>0</v>
      </c>
      <c r="AN115" s="214"/>
    </row>
    <row r="116" s="2" customFormat="1" ht="121" hidden="1" customHeight="1" spans="1:40">
      <c r="A116" s="33">
        <v>109</v>
      </c>
      <c r="B116" s="34" t="s">
        <v>42</v>
      </c>
      <c r="C116" s="33" t="s">
        <v>43</v>
      </c>
      <c r="D116" s="33" t="s">
        <v>44</v>
      </c>
      <c r="E116" s="34" t="s">
        <v>692</v>
      </c>
      <c r="F116" s="37" t="s">
        <v>198</v>
      </c>
      <c r="G116" s="37" t="s">
        <v>693</v>
      </c>
      <c r="H116" s="37" t="s">
        <v>48</v>
      </c>
      <c r="I116" s="73" t="s">
        <v>694</v>
      </c>
      <c r="J116" s="34">
        <v>180</v>
      </c>
      <c r="K116" s="34">
        <v>180</v>
      </c>
      <c r="L116" s="33"/>
      <c r="M116" s="33"/>
      <c r="N116" s="73" t="s">
        <v>695</v>
      </c>
      <c r="O116" s="73" t="s">
        <v>696</v>
      </c>
      <c r="P116" s="218">
        <v>448</v>
      </c>
      <c r="Q116" s="37" t="s">
        <v>52</v>
      </c>
      <c r="R116" s="37" t="s">
        <v>52</v>
      </c>
      <c r="S116" s="37" t="s">
        <v>52</v>
      </c>
      <c r="T116" s="37" t="s">
        <v>53</v>
      </c>
      <c r="U116" s="37" t="s">
        <v>203</v>
      </c>
      <c r="V116" s="37" t="s">
        <v>204</v>
      </c>
      <c r="W116" s="91" t="s">
        <v>691</v>
      </c>
      <c r="X116" s="34" t="s">
        <v>56</v>
      </c>
      <c r="Y116" s="114">
        <v>45474</v>
      </c>
      <c r="Z116" s="114">
        <v>45627</v>
      </c>
      <c r="AA116" s="104" t="s">
        <v>518</v>
      </c>
      <c r="AB116" s="37" t="s">
        <v>584</v>
      </c>
      <c r="AC116" s="220"/>
      <c r="AD116" s="115" t="s">
        <v>58</v>
      </c>
      <c r="AE116" s="105"/>
      <c r="AF116" s="205"/>
      <c r="AG116" s="34" t="s">
        <v>52</v>
      </c>
      <c r="AH116" s="34">
        <v>180</v>
      </c>
      <c r="AI116" s="34">
        <v>100</v>
      </c>
      <c r="AJ116" s="33"/>
      <c r="AK116" s="33">
        <f t="shared" si="5"/>
        <v>80</v>
      </c>
      <c r="AL116" s="213">
        <f t="shared" si="4"/>
        <v>0</v>
      </c>
      <c r="AN116" s="214"/>
    </row>
    <row r="117" s="2" customFormat="1" ht="120" hidden="1" customHeight="1" spans="1:40">
      <c r="A117" s="33">
        <v>110</v>
      </c>
      <c r="B117" s="34" t="s">
        <v>42</v>
      </c>
      <c r="C117" s="33" t="s">
        <v>43</v>
      </c>
      <c r="D117" s="33" t="s">
        <v>44</v>
      </c>
      <c r="E117" s="34" t="s">
        <v>697</v>
      </c>
      <c r="F117" s="37" t="s">
        <v>198</v>
      </c>
      <c r="G117" s="37" t="s">
        <v>698</v>
      </c>
      <c r="H117" s="37" t="s">
        <v>48</v>
      </c>
      <c r="I117" s="73" t="s">
        <v>699</v>
      </c>
      <c r="J117" s="34">
        <v>490</v>
      </c>
      <c r="K117" s="34">
        <v>490</v>
      </c>
      <c r="L117" s="33"/>
      <c r="M117" s="33"/>
      <c r="N117" s="73" t="s">
        <v>700</v>
      </c>
      <c r="O117" s="73" t="s">
        <v>701</v>
      </c>
      <c r="P117" s="218">
        <v>16410</v>
      </c>
      <c r="Q117" s="37" t="s">
        <v>52</v>
      </c>
      <c r="R117" s="37" t="s">
        <v>52</v>
      </c>
      <c r="S117" s="37" t="s">
        <v>52</v>
      </c>
      <c r="T117" s="37" t="s">
        <v>53</v>
      </c>
      <c r="U117" s="37" t="s">
        <v>203</v>
      </c>
      <c r="V117" s="37" t="s">
        <v>204</v>
      </c>
      <c r="W117" s="91" t="s">
        <v>691</v>
      </c>
      <c r="X117" s="34" t="s">
        <v>56</v>
      </c>
      <c r="Y117" s="114">
        <v>45474</v>
      </c>
      <c r="Z117" s="114">
        <v>45627</v>
      </c>
      <c r="AA117" s="104" t="s">
        <v>518</v>
      </c>
      <c r="AB117" s="37" t="s">
        <v>584</v>
      </c>
      <c r="AC117" s="220"/>
      <c r="AD117" s="115" t="s">
        <v>58</v>
      </c>
      <c r="AE117" s="105"/>
      <c r="AF117" s="205"/>
      <c r="AG117" s="34" t="s">
        <v>52</v>
      </c>
      <c r="AH117" s="34">
        <v>490</v>
      </c>
      <c r="AI117" s="34">
        <v>200</v>
      </c>
      <c r="AJ117" s="33"/>
      <c r="AK117" s="33">
        <f t="shared" si="5"/>
        <v>290</v>
      </c>
      <c r="AL117" s="213">
        <f t="shared" si="4"/>
        <v>0</v>
      </c>
      <c r="AN117" s="214"/>
    </row>
    <row r="118" s="2" customFormat="1" ht="202" hidden="1" customHeight="1" spans="1:40">
      <c r="A118" s="33">
        <v>111</v>
      </c>
      <c r="B118" s="34" t="s">
        <v>42</v>
      </c>
      <c r="C118" s="33" t="s">
        <v>43</v>
      </c>
      <c r="D118" s="33" t="s">
        <v>44</v>
      </c>
      <c r="E118" s="34" t="s">
        <v>702</v>
      </c>
      <c r="F118" s="37" t="s">
        <v>198</v>
      </c>
      <c r="G118" s="37" t="s">
        <v>687</v>
      </c>
      <c r="H118" s="37" t="s">
        <v>48</v>
      </c>
      <c r="I118" s="73" t="s">
        <v>703</v>
      </c>
      <c r="J118" s="34">
        <v>85</v>
      </c>
      <c r="K118" s="34">
        <v>85</v>
      </c>
      <c r="L118" s="33"/>
      <c r="M118" s="33"/>
      <c r="N118" s="73" t="s">
        <v>704</v>
      </c>
      <c r="O118" s="73" t="s">
        <v>288</v>
      </c>
      <c r="P118" s="218">
        <v>3318</v>
      </c>
      <c r="Q118" s="37" t="s">
        <v>52</v>
      </c>
      <c r="R118" s="37" t="s">
        <v>52</v>
      </c>
      <c r="S118" s="37" t="s">
        <v>52</v>
      </c>
      <c r="T118" s="37" t="s">
        <v>53</v>
      </c>
      <c r="U118" s="37" t="s">
        <v>203</v>
      </c>
      <c r="V118" s="37" t="s">
        <v>204</v>
      </c>
      <c r="W118" s="91" t="s">
        <v>691</v>
      </c>
      <c r="X118" s="34" t="s">
        <v>56</v>
      </c>
      <c r="Y118" s="124">
        <v>45292</v>
      </c>
      <c r="Z118" s="124">
        <v>45627</v>
      </c>
      <c r="AA118" s="104" t="s">
        <v>518</v>
      </c>
      <c r="AB118" s="37"/>
      <c r="AC118" s="220"/>
      <c r="AD118" s="115" t="s">
        <v>58</v>
      </c>
      <c r="AE118" s="105"/>
      <c r="AF118" s="205"/>
      <c r="AG118" s="34" t="s">
        <v>52</v>
      </c>
      <c r="AH118" s="34">
        <v>85</v>
      </c>
      <c r="AI118" s="34">
        <v>85</v>
      </c>
      <c r="AJ118" s="33"/>
      <c r="AK118" s="33">
        <f t="shared" si="5"/>
        <v>0</v>
      </c>
      <c r="AL118" s="213">
        <f t="shared" si="4"/>
        <v>0</v>
      </c>
      <c r="AN118" s="214"/>
    </row>
    <row r="119" s="2" customFormat="1" ht="114" hidden="1" customHeight="1" spans="1:40">
      <c r="A119" s="33">
        <v>112</v>
      </c>
      <c r="B119" s="34" t="s">
        <v>42</v>
      </c>
      <c r="C119" s="33" t="s">
        <v>65</v>
      </c>
      <c r="D119" s="33" t="s">
        <v>66</v>
      </c>
      <c r="E119" s="34" t="s">
        <v>705</v>
      </c>
      <c r="F119" s="37" t="s">
        <v>198</v>
      </c>
      <c r="G119" s="37" t="s">
        <v>457</v>
      </c>
      <c r="H119" s="37" t="s">
        <v>48</v>
      </c>
      <c r="I119" s="73" t="s">
        <v>706</v>
      </c>
      <c r="J119" s="34">
        <v>200</v>
      </c>
      <c r="K119" s="34">
        <v>200</v>
      </c>
      <c r="L119" s="33"/>
      <c r="M119" s="33"/>
      <c r="N119" s="73" t="s">
        <v>707</v>
      </c>
      <c r="O119" s="73" t="s">
        <v>708</v>
      </c>
      <c r="P119" s="218">
        <v>5644</v>
      </c>
      <c r="Q119" s="37" t="s">
        <v>52</v>
      </c>
      <c r="R119" s="37" t="s">
        <v>52</v>
      </c>
      <c r="S119" s="37" t="s">
        <v>52</v>
      </c>
      <c r="T119" s="37" t="s">
        <v>53</v>
      </c>
      <c r="U119" s="37" t="s">
        <v>203</v>
      </c>
      <c r="V119" s="37" t="s">
        <v>204</v>
      </c>
      <c r="W119" s="91" t="s">
        <v>691</v>
      </c>
      <c r="X119" s="34" t="s">
        <v>56</v>
      </c>
      <c r="Y119" s="124">
        <v>45292</v>
      </c>
      <c r="Z119" s="124">
        <v>45627</v>
      </c>
      <c r="AA119" s="104" t="s">
        <v>518</v>
      </c>
      <c r="AB119" s="37"/>
      <c r="AC119" s="220"/>
      <c r="AD119" s="115" t="s">
        <v>58</v>
      </c>
      <c r="AE119" s="105"/>
      <c r="AF119" s="205"/>
      <c r="AG119" s="34" t="s">
        <v>52</v>
      </c>
      <c r="AH119" s="34">
        <v>200</v>
      </c>
      <c r="AI119" s="34">
        <v>100</v>
      </c>
      <c r="AJ119" s="33"/>
      <c r="AK119" s="33">
        <f t="shared" si="5"/>
        <v>100</v>
      </c>
      <c r="AL119" s="213">
        <f t="shared" si="4"/>
        <v>0</v>
      </c>
      <c r="AN119" s="214"/>
    </row>
    <row r="120" s="2" customFormat="1" ht="120" hidden="1" customHeight="1" spans="1:40">
      <c r="A120" s="33">
        <v>113</v>
      </c>
      <c r="B120" s="34" t="s">
        <v>42</v>
      </c>
      <c r="C120" s="33" t="s">
        <v>43</v>
      </c>
      <c r="D120" s="33" t="s">
        <v>44</v>
      </c>
      <c r="E120" s="34" t="s">
        <v>709</v>
      </c>
      <c r="F120" s="37" t="s">
        <v>450</v>
      </c>
      <c r="G120" s="37" t="s">
        <v>710</v>
      </c>
      <c r="H120" s="37" t="s">
        <v>48</v>
      </c>
      <c r="I120" s="73" t="s">
        <v>711</v>
      </c>
      <c r="J120" s="34">
        <v>150</v>
      </c>
      <c r="K120" s="34">
        <v>150</v>
      </c>
      <c r="L120" s="33"/>
      <c r="M120" s="33"/>
      <c r="N120" s="73" t="s">
        <v>712</v>
      </c>
      <c r="O120" s="73" t="s">
        <v>713</v>
      </c>
      <c r="P120" s="218">
        <v>793</v>
      </c>
      <c r="Q120" s="37" t="s">
        <v>52</v>
      </c>
      <c r="R120" s="37" t="s">
        <v>52</v>
      </c>
      <c r="S120" s="37" t="s">
        <v>52</v>
      </c>
      <c r="T120" s="37" t="s">
        <v>53</v>
      </c>
      <c r="U120" s="37" t="s">
        <v>454</v>
      </c>
      <c r="V120" s="37" t="s">
        <v>455</v>
      </c>
      <c r="W120" s="91" t="s">
        <v>714</v>
      </c>
      <c r="X120" s="34" t="s">
        <v>56</v>
      </c>
      <c r="Y120" s="124">
        <v>45413</v>
      </c>
      <c r="Z120" s="124">
        <v>45627</v>
      </c>
      <c r="AA120" s="104" t="s">
        <v>518</v>
      </c>
      <c r="AB120" s="37"/>
      <c r="AC120" s="220"/>
      <c r="AD120" s="115" t="s">
        <v>58</v>
      </c>
      <c r="AE120" s="105"/>
      <c r="AF120" s="205"/>
      <c r="AG120" s="34" t="s">
        <v>52</v>
      </c>
      <c r="AH120" s="34">
        <v>150</v>
      </c>
      <c r="AI120" s="34">
        <v>100</v>
      </c>
      <c r="AJ120" s="33"/>
      <c r="AK120" s="33">
        <f t="shared" si="5"/>
        <v>50</v>
      </c>
      <c r="AL120" s="213">
        <f t="shared" si="4"/>
        <v>0</v>
      </c>
      <c r="AN120" s="214"/>
    </row>
    <row r="121" s="2" customFormat="1" ht="82" hidden="1" customHeight="1" spans="1:40">
      <c r="A121" s="33">
        <v>114</v>
      </c>
      <c r="B121" s="34" t="s">
        <v>42</v>
      </c>
      <c r="C121" s="33" t="s">
        <v>43</v>
      </c>
      <c r="D121" s="33" t="s">
        <v>44</v>
      </c>
      <c r="E121" s="34" t="s">
        <v>715</v>
      </c>
      <c r="F121" s="37" t="s">
        <v>284</v>
      </c>
      <c r="G121" s="37" t="s">
        <v>716</v>
      </c>
      <c r="H121" s="37" t="s">
        <v>48</v>
      </c>
      <c r="I121" s="73" t="s">
        <v>717</v>
      </c>
      <c r="J121" s="34">
        <v>65</v>
      </c>
      <c r="K121" s="34">
        <v>65</v>
      </c>
      <c r="L121" s="33"/>
      <c r="M121" s="33"/>
      <c r="N121" s="73" t="s">
        <v>718</v>
      </c>
      <c r="O121" s="73" t="s">
        <v>85</v>
      </c>
      <c r="P121" s="218">
        <v>357</v>
      </c>
      <c r="Q121" s="37" t="s">
        <v>52</v>
      </c>
      <c r="R121" s="37" t="s">
        <v>52</v>
      </c>
      <c r="S121" s="37" t="s">
        <v>52</v>
      </c>
      <c r="T121" s="37" t="s">
        <v>53</v>
      </c>
      <c r="U121" s="37" t="s">
        <v>289</v>
      </c>
      <c r="V121" s="37" t="s">
        <v>719</v>
      </c>
      <c r="W121" s="91" t="s">
        <v>720</v>
      </c>
      <c r="X121" s="34" t="s">
        <v>56</v>
      </c>
      <c r="Y121" s="124">
        <v>45413</v>
      </c>
      <c r="Z121" s="124">
        <v>45627</v>
      </c>
      <c r="AA121" s="104" t="s">
        <v>518</v>
      </c>
      <c r="AB121" s="37"/>
      <c r="AC121" s="220"/>
      <c r="AD121" s="115" t="s">
        <v>58</v>
      </c>
      <c r="AE121" s="105"/>
      <c r="AF121" s="205"/>
      <c r="AG121" s="34" t="s">
        <v>52</v>
      </c>
      <c r="AH121" s="34">
        <v>65</v>
      </c>
      <c r="AI121" s="34">
        <v>65</v>
      </c>
      <c r="AJ121" s="33"/>
      <c r="AK121" s="33">
        <f t="shared" si="5"/>
        <v>0</v>
      </c>
      <c r="AL121" s="213">
        <f t="shared" si="4"/>
        <v>0</v>
      </c>
      <c r="AN121" s="214"/>
    </row>
    <row r="122" s="2" customFormat="1" ht="174" hidden="1" customHeight="1" spans="1:40">
      <c r="A122" s="33">
        <v>115</v>
      </c>
      <c r="B122" s="34" t="s">
        <v>42</v>
      </c>
      <c r="C122" s="33" t="s">
        <v>43</v>
      </c>
      <c r="D122" s="33" t="s">
        <v>177</v>
      </c>
      <c r="E122" s="34" t="s">
        <v>721</v>
      </c>
      <c r="F122" s="37" t="s">
        <v>121</v>
      </c>
      <c r="G122" s="37" t="s">
        <v>722</v>
      </c>
      <c r="H122" s="37" t="s">
        <v>75</v>
      </c>
      <c r="I122" s="73" t="s">
        <v>723</v>
      </c>
      <c r="J122" s="34">
        <v>100</v>
      </c>
      <c r="K122" s="34">
        <v>100</v>
      </c>
      <c r="L122" s="33"/>
      <c r="M122" s="33"/>
      <c r="N122" s="73" t="s">
        <v>724</v>
      </c>
      <c r="O122" s="73" t="s">
        <v>85</v>
      </c>
      <c r="P122" s="218">
        <v>148</v>
      </c>
      <c r="Q122" s="37" t="s">
        <v>52</v>
      </c>
      <c r="R122" s="37" t="s">
        <v>52</v>
      </c>
      <c r="S122" s="37" t="s">
        <v>52</v>
      </c>
      <c r="T122" s="37" t="s">
        <v>53</v>
      </c>
      <c r="U122" s="37" t="s">
        <v>53</v>
      </c>
      <c r="V122" s="37" t="s">
        <v>725</v>
      </c>
      <c r="W122" s="91">
        <v>13649655208</v>
      </c>
      <c r="X122" s="34" t="s">
        <v>56</v>
      </c>
      <c r="Y122" s="124">
        <v>45413</v>
      </c>
      <c r="Z122" s="124">
        <v>45505</v>
      </c>
      <c r="AA122" s="104" t="s">
        <v>518</v>
      </c>
      <c r="AB122" s="37"/>
      <c r="AC122" s="220"/>
      <c r="AD122" s="115" t="s">
        <v>58</v>
      </c>
      <c r="AE122" s="105"/>
      <c r="AF122" s="205"/>
      <c r="AG122" s="34" t="s">
        <v>52</v>
      </c>
      <c r="AH122" s="34">
        <v>100</v>
      </c>
      <c r="AI122" s="34">
        <v>100</v>
      </c>
      <c r="AJ122" s="33"/>
      <c r="AK122" s="33">
        <f t="shared" si="5"/>
        <v>0</v>
      </c>
      <c r="AL122" s="213">
        <f t="shared" si="4"/>
        <v>0</v>
      </c>
      <c r="AN122" s="214"/>
    </row>
    <row r="123" s="2" customFormat="1" ht="133" hidden="1" customHeight="1" spans="1:40">
      <c r="A123" s="33">
        <v>116</v>
      </c>
      <c r="B123" s="34" t="s">
        <v>42</v>
      </c>
      <c r="C123" s="33" t="s">
        <v>43</v>
      </c>
      <c r="D123" s="33" t="s">
        <v>44</v>
      </c>
      <c r="E123" s="34" t="s">
        <v>726</v>
      </c>
      <c r="F123" s="37" t="s">
        <v>256</v>
      </c>
      <c r="G123" s="37" t="s">
        <v>257</v>
      </c>
      <c r="H123" s="37" t="s">
        <v>48</v>
      </c>
      <c r="I123" s="73" t="s">
        <v>727</v>
      </c>
      <c r="J123" s="34">
        <v>493</v>
      </c>
      <c r="K123" s="34">
        <v>493</v>
      </c>
      <c r="L123" s="33"/>
      <c r="M123" s="33"/>
      <c r="N123" s="73" t="s">
        <v>728</v>
      </c>
      <c r="O123" s="73" t="s">
        <v>729</v>
      </c>
      <c r="P123" s="218">
        <v>533</v>
      </c>
      <c r="Q123" s="37" t="s">
        <v>52</v>
      </c>
      <c r="R123" s="37" t="s">
        <v>52</v>
      </c>
      <c r="S123" s="37" t="s">
        <v>56</v>
      </c>
      <c r="T123" s="37" t="s">
        <v>53</v>
      </c>
      <c r="U123" s="37" t="s">
        <v>261</v>
      </c>
      <c r="V123" s="37" t="s">
        <v>730</v>
      </c>
      <c r="W123" s="91">
        <v>15974665480</v>
      </c>
      <c r="X123" s="34" t="s">
        <v>56</v>
      </c>
      <c r="Y123" s="124">
        <v>45444</v>
      </c>
      <c r="Z123" s="124">
        <v>45627</v>
      </c>
      <c r="AA123" s="104" t="s">
        <v>518</v>
      </c>
      <c r="AB123" s="37"/>
      <c r="AC123" s="220"/>
      <c r="AD123" s="115" t="s">
        <v>58</v>
      </c>
      <c r="AE123" s="105"/>
      <c r="AF123" s="205"/>
      <c r="AG123" s="34" t="s">
        <v>52</v>
      </c>
      <c r="AH123" s="34">
        <v>493</v>
      </c>
      <c r="AI123" s="34">
        <v>200</v>
      </c>
      <c r="AJ123" s="33"/>
      <c r="AK123" s="33">
        <f t="shared" si="5"/>
        <v>293</v>
      </c>
      <c r="AL123" s="213">
        <f t="shared" si="4"/>
        <v>0</v>
      </c>
      <c r="AN123" s="214"/>
    </row>
    <row r="124" s="2" customFormat="1" ht="267" hidden="1" customHeight="1" spans="1:40">
      <c r="A124" s="33">
        <v>117</v>
      </c>
      <c r="B124" s="34" t="s">
        <v>42</v>
      </c>
      <c r="C124" s="33" t="s">
        <v>43</v>
      </c>
      <c r="D124" s="33" t="s">
        <v>44</v>
      </c>
      <c r="E124" s="34" t="s">
        <v>731</v>
      </c>
      <c r="F124" s="37" t="s">
        <v>223</v>
      </c>
      <c r="G124" s="37" t="s">
        <v>732</v>
      </c>
      <c r="H124" s="37" t="s">
        <v>48</v>
      </c>
      <c r="I124" s="73" t="s">
        <v>733</v>
      </c>
      <c r="J124" s="34">
        <v>200</v>
      </c>
      <c r="K124" s="34">
        <v>200</v>
      </c>
      <c r="L124" s="33"/>
      <c r="M124" s="33"/>
      <c r="N124" s="73" t="s">
        <v>734</v>
      </c>
      <c r="O124" s="73" t="s">
        <v>735</v>
      </c>
      <c r="P124" s="218">
        <v>1404</v>
      </c>
      <c r="Q124" s="37" t="s">
        <v>52</v>
      </c>
      <c r="R124" s="37" t="s">
        <v>52</v>
      </c>
      <c r="S124" s="37" t="s">
        <v>56</v>
      </c>
      <c r="T124" s="37" t="s">
        <v>53</v>
      </c>
      <c r="U124" s="37" t="s">
        <v>228</v>
      </c>
      <c r="V124" s="37" t="s">
        <v>736</v>
      </c>
      <c r="W124" s="91" t="s">
        <v>737</v>
      </c>
      <c r="X124" s="34" t="s">
        <v>56</v>
      </c>
      <c r="Y124" s="124">
        <v>45505</v>
      </c>
      <c r="Z124" s="124">
        <v>45627</v>
      </c>
      <c r="AA124" s="104" t="s">
        <v>518</v>
      </c>
      <c r="AB124" s="37" t="s">
        <v>738</v>
      </c>
      <c r="AC124" s="220"/>
      <c r="AD124" s="115" t="s">
        <v>58</v>
      </c>
      <c r="AE124" s="105"/>
      <c r="AF124" s="205"/>
      <c r="AG124" s="34" t="s">
        <v>52</v>
      </c>
      <c r="AH124" s="34">
        <v>200</v>
      </c>
      <c r="AI124" s="34">
        <v>100</v>
      </c>
      <c r="AJ124" s="33"/>
      <c r="AK124" s="33">
        <f t="shared" si="5"/>
        <v>100</v>
      </c>
      <c r="AL124" s="213">
        <f t="shared" si="4"/>
        <v>0</v>
      </c>
      <c r="AN124" s="214"/>
    </row>
    <row r="125" s="2" customFormat="1" ht="83" hidden="1" customHeight="1" spans="1:40">
      <c r="A125" s="33">
        <v>118</v>
      </c>
      <c r="B125" s="34" t="s">
        <v>42</v>
      </c>
      <c r="C125" s="33" t="s">
        <v>43</v>
      </c>
      <c r="D125" s="33" t="s">
        <v>44</v>
      </c>
      <c r="E125" s="34" t="s">
        <v>739</v>
      </c>
      <c r="F125" s="37" t="s">
        <v>284</v>
      </c>
      <c r="G125" s="37" t="s">
        <v>740</v>
      </c>
      <c r="H125" s="37" t="s">
        <v>48</v>
      </c>
      <c r="I125" s="73" t="s">
        <v>741</v>
      </c>
      <c r="J125" s="34">
        <v>300</v>
      </c>
      <c r="K125" s="34"/>
      <c r="L125" s="33">
        <v>300</v>
      </c>
      <c r="M125" s="33"/>
      <c r="N125" s="73" t="s">
        <v>742</v>
      </c>
      <c r="O125" s="73"/>
      <c r="P125" s="218" t="s">
        <v>743</v>
      </c>
      <c r="Q125" s="37" t="s">
        <v>52</v>
      </c>
      <c r="R125" s="37" t="s">
        <v>52</v>
      </c>
      <c r="S125" s="37" t="s">
        <v>52</v>
      </c>
      <c r="T125" s="37" t="s">
        <v>53</v>
      </c>
      <c r="U125" s="37" t="s">
        <v>289</v>
      </c>
      <c r="V125" s="37" t="s">
        <v>719</v>
      </c>
      <c r="W125" s="91" t="s">
        <v>720</v>
      </c>
      <c r="X125" s="34" t="s">
        <v>56</v>
      </c>
      <c r="Y125" s="124">
        <v>45413</v>
      </c>
      <c r="Z125" s="124">
        <v>45627</v>
      </c>
      <c r="AA125" s="104" t="s">
        <v>518</v>
      </c>
      <c r="AB125" s="37"/>
      <c r="AC125" s="220"/>
      <c r="AD125" s="115" t="s">
        <v>58</v>
      </c>
      <c r="AE125" s="105"/>
      <c r="AF125" s="205"/>
      <c r="AG125" s="34" t="s">
        <v>52</v>
      </c>
      <c r="AH125" s="34">
        <v>300</v>
      </c>
      <c r="AI125" s="34"/>
      <c r="AJ125" s="33">
        <v>300</v>
      </c>
      <c r="AK125" s="33"/>
      <c r="AL125" s="213"/>
      <c r="AN125" s="214"/>
    </row>
    <row r="126" s="2" customFormat="1" ht="83" hidden="1" customHeight="1" spans="1:40">
      <c r="A126" s="33">
        <v>119</v>
      </c>
      <c r="B126" s="34" t="s">
        <v>42</v>
      </c>
      <c r="C126" s="33" t="s">
        <v>43</v>
      </c>
      <c r="D126" s="33" t="s">
        <v>44</v>
      </c>
      <c r="E126" s="34" t="s">
        <v>744</v>
      </c>
      <c r="F126" s="37" t="s">
        <v>450</v>
      </c>
      <c r="G126" s="37" t="s">
        <v>745</v>
      </c>
      <c r="H126" s="37" t="s">
        <v>48</v>
      </c>
      <c r="I126" s="73" t="s">
        <v>746</v>
      </c>
      <c r="J126" s="34">
        <v>200</v>
      </c>
      <c r="K126" s="34"/>
      <c r="L126" s="33">
        <v>200</v>
      </c>
      <c r="M126" s="33"/>
      <c r="N126" s="73" t="s">
        <v>747</v>
      </c>
      <c r="O126" s="73"/>
      <c r="P126" s="218" t="s">
        <v>748</v>
      </c>
      <c r="Q126" s="37" t="s">
        <v>52</v>
      </c>
      <c r="R126" s="37" t="s">
        <v>52</v>
      </c>
      <c r="S126" s="37" t="s">
        <v>52</v>
      </c>
      <c r="T126" s="37" t="s">
        <v>53</v>
      </c>
      <c r="U126" s="37" t="s">
        <v>749</v>
      </c>
      <c r="V126" s="37" t="s">
        <v>750</v>
      </c>
      <c r="W126" s="91" t="s">
        <v>751</v>
      </c>
      <c r="X126" s="34" t="s">
        <v>56</v>
      </c>
      <c r="Y126" s="124">
        <v>45414</v>
      </c>
      <c r="Z126" s="124">
        <v>45628</v>
      </c>
      <c r="AA126" s="104" t="s">
        <v>518</v>
      </c>
      <c r="AB126" s="37"/>
      <c r="AC126" s="220"/>
      <c r="AD126" s="115" t="s">
        <v>58</v>
      </c>
      <c r="AE126" s="105"/>
      <c r="AF126" s="205"/>
      <c r="AG126" s="34" t="s">
        <v>52</v>
      </c>
      <c r="AH126" s="34">
        <v>200</v>
      </c>
      <c r="AI126" s="34"/>
      <c r="AJ126" s="33">
        <v>200</v>
      </c>
      <c r="AK126" s="33"/>
      <c r="AL126" s="213"/>
      <c r="AN126" s="214"/>
    </row>
    <row r="127" s="6" customFormat="1" ht="327" hidden="1" customHeight="1" spans="1:40">
      <c r="A127" s="33">
        <v>120</v>
      </c>
      <c r="B127" s="34" t="s">
        <v>42</v>
      </c>
      <c r="C127" s="33" t="s">
        <v>65</v>
      </c>
      <c r="D127" s="33" t="s">
        <v>66</v>
      </c>
      <c r="E127" s="33" t="s">
        <v>752</v>
      </c>
      <c r="F127" s="33" t="s">
        <v>207</v>
      </c>
      <c r="G127" s="45" t="s">
        <v>753</v>
      </c>
      <c r="H127" s="33" t="s">
        <v>48</v>
      </c>
      <c r="I127" s="57" t="s">
        <v>754</v>
      </c>
      <c r="J127" s="34">
        <v>2000</v>
      </c>
      <c r="K127" s="34">
        <v>2000</v>
      </c>
      <c r="L127" s="33"/>
      <c r="M127" s="33"/>
      <c r="N127" s="55" t="s">
        <v>755</v>
      </c>
      <c r="O127" s="55" t="s">
        <v>78</v>
      </c>
      <c r="P127" s="56" t="s">
        <v>756</v>
      </c>
      <c r="Q127" s="33" t="s">
        <v>52</v>
      </c>
      <c r="R127" s="33" t="s">
        <v>56</v>
      </c>
      <c r="S127" s="33" t="s">
        <v>56</v>
      </c>
      <c r="T127" s="33" t="s">
        <v>757</v>
      </c>
      <c r="U127" s="33" t="s">
        <v>212</v>
      </c>
      <c r="V127" s="33" t="s">
        <v>213</v>
      </c>
      <c r="W127" s="86">
        <v>13529597887</v>
      </c>
      <c r="X127" s="33" t="s">
        <v>56</v>
      </c>
      <c r="Y127" s="104">
        <v>45323</v>
      </c>
      <c r="Z127" s="104">
        <v>45627</v>
      </c>
      <c r="AA127" s="104" t="s">
        <v>57</v>
      </c>
      <c r="AB127" s="37" t="s">
        <v>758</v>
      </c>
      <c r="AC127" s="37"/>
      <c r="AD127" s="115" t="s">
        <v>759</v>
      </c>
      <c r="AE127" s="105"/>
      <c r="AF127" s="205"/>
      <c r="AG127" s="34" t="s">
        <v>59</v>
      </c>
      <c r="AH127" s="34">
        <v>2000</v>
      </c>
      <c r="AI127" s="34">
        <v>2000</v>
      </c>
      <c r="AJ127" s="33"/>
      <c r="AK127" s="33">
        <f t="shared" ref="AK127:AK137" si="7">AH127-AI127-AJ127</f>
        <v>0</v>
      </c>
      <c r="AL127" s="213">
        <f t="shared" ref="AL127:AL136" si="8">J127-AH127</f>
        <v>0</v>
      </c>
      <c r="AN127" s="214"/>
    </row>
    <row r="128" s="6" customFormat="1" ht="177" hidden="1" customHeight="1" spans="1:40">
      <c r="A128" s="33">
        <v>121</v>
      </c>
      <c r="B128" s="34" t="s">
        <v>42</v>
      </c>
      <c r="C128" s="33" t="s">
        <v>65</v>
      </c>
      <c r="D128" s="33" t="s">
        <v>66</v>
      </c>
      <c r="E128" s="33" t="s">
        <v>760</v>
      </c>
      <c r="F128" s="33" t="s">
        <v>91</v>
      </c>
      <c r="G128" s="33" t="s">
        <v>761</v>
      </c>
      <c r="H128" s="33" t="s">
        <v>48</v>
      </c>
      <c r="I128" s="55" t="s">
        <v>762</v>
      </c>
      <c r="J128" s="34">
        <v>350</v>
      </c>
      <c r="K128" s="34">
        <v>350</v>
      </c>
      <c r="L128" s="33"/>
      <c r="M128" s="33"/>
      <c r="N128" s="55" t="s">
        <v>763</v>
      </c>
      <c r="O128" s="55" t="s">
        <v>764</v>
      </c>
      <c r="P128" s="56">
        <v>2000</v>
      </c>
      <c r="Q128" s="33" t="s">
        <v>52</v>
      </c>
      <c r="R128" s="33" t="s">
        <v>56</v>
      </c>
      <c r="S128" s="33" t="s">
        <v>56</v>
      </c>
      <c r="T128" s="33" t="s">
        <v>757</v>
      </c>
      <c r="U128" s="33" t="s">
        <v>95</v>
      </c>
      <c r="V128" s="33" t="s">
        <v>765</v>
      </c>
      <c r="W128" s="86">
        <v>13577465091</v>
      </c>
      <c r="X128" s="33" t="s">
        <v>56</v>
      </c>
      <c r="Y128" s="104">
        <v>45323</v>
      </c>
      <c r="Z128" s="104">
        <v>45627</v>
      </c>
      <c r="AA128" s="104" t="s">
        <v>57</v>
      </c>
      <c r="AB128" s="33"/>
      <c r="AC128" s="33"/>
      <c r="AD128" s="115" t="s">
        <v>759</v>
      </c>
      <c r="AE128" s="105"/>
      <c r="AF128" s="205"/>
      <c r="AG128" s="34" t="s">
        <v>59</v>
      </c>
      <c r="AH128" s="34">
        <v>350</v>
      </c>
      <c r="AI128" s="34">
        <v>350</v>
      </c>
      <c r="AJ128" s="33"/>
      <c r="AK128" s="33">
        <f t="shared" si="7"/>
        <v>0</v>
      </c>
      <c r="AL128" s="213">
        <f t="shared" si="8"/>
        <v>0</v>
      </c>
      <c r="AN128" s="214"/>
    </row>
    <row r="129" s="6" customFormat="1" ht="159" hidden="1" customHeight="1" spans="1:40">
      <c r="A129" s="33">
        <v>122</v>
      </c>
      <c r="B129" s="34" t="s">
        <v>42</v>
      </c>
      <c r="C129" s="33" t="s">
        <v>65</v>
      </c>
      <c r="D129" s="33" t="s">
        <v>66</v>
      </c>
      <c r="E129" s="33" t="s">
        <v>766</v>
      </c>
      <c r="F129" s="33" t="s">
        <v>292</v>
      </c>
      <c r="G129" s="45" t="s">
        <v>767</v>
      </c>
      <c r="H129" s="33" t="s">
        <v>48</v>
      </c>
      <c r="I129" s="55" t="s">
        <v>768</v>
      </c>
      <c r="J129" s="34">
        <v>450</v>
      </c>
      <c r="K129" s="34">
        <v>450</v>
      </c>
      <c r="L129" s="33"/>
      <c r="M129" s="33"/>
      <c r="N129" s="55" t="s">
        <v>769</v>
      </c>
      <c r="O129" s="55" t="s">
        <v>78</v>
      </c>
      <c r="P129" s="56">
        <v>300</v>
      </c>
      <c r="Q129" s="33" t="s">
        <v>52</v>
      </c>
      <c r="R129" s="33" t="s">
        <v>56</v>
      </c>
      <c r="S129" s="33" t="s">
        <v>52</v>
      </c>
      <c r="T129" s="33" t="s">
        <v>757</v>
      </c>
      <c r="U129" s="33" t="s">
        <v>297</v>
      </c>
      <c r="V129" s="33" t="s">
        <v>298</v>
      </c>
      <c r="W129" s="86">
        <v>18008741541</v>
      </c>
      <c r="X129" s="33" t="s">
        <v>56</v>
      </c>
      <c r="Y129" s="104">
        <v>45323</v>
      </c>
      <c r="Z129" s="104">
        <v>45627</v>
      </c>
      <c r="AA129" s="104" t="s">
        <v>57</v>
      </c>
      <c r="AB129" s="37"/>
      <c r="AC129" s="37"/>
      <c r="AD129" s="115" t="s">
        <v>759</v>
      </c>
      <c r="AE129" s="105"/>
      <c r="AF129" s="205"/>
      <c r="AG129" s="34" t="s">
        <v>59</v>
      </c>
      <c r="AH129" s="34">
        <v>450</v>
      </c>
      <c r="AI129" s="34">
        <v>450</v>
      </c>
      <c r="AJ129" s="33"/>
      <c r="AK129" s="33">
        <f t="shared" si="7"/>
        <v>0</v>
      </c>
      <c r="AL129" s="213">
        <f t="shared" si="8"/>
        <v>0</v>
      </c>
      <c r="AN129" s="214"/>
    </row>
    <row r="130" s="6" customFormat="1" ht="135" hidden="1" customHeight="1" spans="1:40">
      <c r="A130" s="33">
        <v>123</v>
      </c>
      <c r="B130" s="34" t="s">
        <v>42</v>
      </c>
      <c r="C130" s="33" t="s">
        <v>65</v>
      </c>
      <c r="D130" s="33" t="s">
        <v>498</v>
      </c>
      <c r="E130" s="33" t="s">
        <v>770</v>
      </c>
      <c r="F130" s="33" t="s">
        <v>654</v>
      </c>
      <c r="G130" s="33" t="s">
        <v>771</v>
      </c>
      <c r="H130" s="33" t="s">
        <v>75</v>
      </c>
      <c r="I130" s="55" t="s">
        <v>772</v>
      </c>
      <c r="J130" s="34">
        <v>400</v>
      </c>
      <c r="K130" s="34">
        <v>400</v>
      </c>
      <c r="L130" s="33"/>
      <c r="M130" s="33"/>
      <c r="N130" s="55" t="s">
        <v>773</v>
      </c>
      <c r="O130" s="55" t="s">
        <v>774</v>
      </c>
      <c r="P130" s="56">
        <v>765</v>
      </c>
      <c r="Q130" s="33" t="s">
        <v>52</v>
      </c>
      <c r="R130" s="33" t="s">
        <v>56</v>
      </c>
      <c r="S130" s="33" t="s">
        <v>56</v>
      </c>
      <c r="T130" s="33" t="s">
        <v>757</v>
      </c>
      <c r="U130" s="33" t="s">
        <v>658</v>
      </c>
      <c r="V130" s="33" t="s">
        <v>775</v>
      </c>
      <c r="W130" s="86">
        <v>13887465176</v>
      </c>
      <c r="X130" s="33" t="s">
        <v>56</v>
      </c>
      <c r="Y130" s="104">
        <v>45292</v>
      </c>
      <c r="Z130" s="104">
        <v>45627</v>
      </c>
      <c r="AA130" s="104" t="s">
        <v>57</v>
      </c>
      <c r="AB130" s="37"/>
      <c r="AC130" s="37"/>
      <c r="AD130" s="115" t="s">
        <v>759</v>
      </c>
      <c r="AE130" s="105"/>
      <c r="AF130" s="205"/>
      <c r="AG130" s="34" t="s">
        <v>59</v>
      </c>
      <c r="AH130" s="34">
        <v>400</v>
      </c>
      <c r="AI130" s="34">
        <v>400</v>
      </c>
      <c r="AJ130" s="33"/>
      <c r="AK130" s="33">
        <f t="shared" si="7"/>
        <v>0</v>
      </c>
      <c r="AL130" s="213">
        <f t="shared" si="8"/>
        <v>0</v>
      </c>
      <c r="AN130" s="214"/>
    </row>
    <row r="131" s="6" customFormat="1" ht="119" hidden="1" customHeight="1" spans="1:40">
      <c r="A131" s="33">
        <v>124</v>
      </c>
      <c r="B131" s="34" t="s">
        <v>42</v>
      </c>
      <c r="C131" s="33" t="s">
        <v>65</v>
      </c>
      <c r="D131" s="33" t="s">
        <v>66</v>
      </c>
      <c r="E131" s="34" t="s">
        <v>776</v>
      </c>
      <c r="F131" s="33" t="s">
        <v>777</v>
      </c>
      <c r="G131" s="45" t="s">
        <v>778</v>
      </c>
      <c r="H131" s="33" t="s">
        <v>48</v>
      </c>
      <c r="I131" s="55" t="s">
        <v>779</v>
      </c>
      <c r="J131" s="34">
        <v>2400</v>
      </c>
      <c r="K131" s="34">
        <v>2400</v>
      </c>
      <c r="L131" s="33"/>
      <c r="M131" s="33"/>
      <c r="N131" s="55" t="s">
        <v>780</v>
      </c>
      <c r="O131" s="55" t="s">
        <v>764</v>
      </c>
      <c r="P131" s="56">
        <v>335</v>
      </c>
      <c r="Q131" s="33" t="s">
        <v>52</v>
      </c>
      <c r="R131" s="33" t="s">
        <v>56</v>
      </c>
      <c r="S131" s="33" t="s">
        <v>52</v>
      </c>
      <c r="T131" s="33" t="s">
        <v>757</v>
      </c>
      <c r="U131" s="33" t="s">
        <v>781</v>
      </c>
      <c r="V131" s="33" t="s">
        <v>782</v>
      </c>
      <c r="W131" s="86" t="s">
        <v>783</v>
      </c>
      <c r="X131" s="33" t="s">
        <v>56</v>
      </c>
      <c r="Y131" s="104">
        <v>45292</v>
      </c>
      <c r="Z131" s="104">
        <v>45627</v>
      </c>
      <c r="AA131" s="104" t="s">
        <v>57</v>
      </c>
      <c r="AB131" s="37"/>
      <c r="AC131" s="143"/>
      <c r="AD131" s="115" t="s">
        <v>759</v>
      </c>
      <c r="AE131" s="105"/>
      <c r="AF131" s="205"/>
      <c r="AG131" s="34" t="s">
        <v>59</v>
      </c>
      <c r="AH131" s="34">
        <v>2400</v>
      </c>
      <c r="AI131" s="34">
        <v>2400</v>
      </c>
      <c r="AJ131" s="33"/>
      <c r="AK131" s="33">
        <f t="shared" si="7"/>
        <v>0</v>
      </c>
      <c r="AL131" s="213">
        <f t="shared" si="8"/>
        <v>0</v>
      </c>
      <c r="AN131" s="214"/>
    </row>
    <row r="132" s="6" customFormat="1" ht="133" hidden="1" customHeight="1" spans="1:40">
      <c r="A132" s="33">
        <v>125</v>
      </c>
      <c r="B132" s="34" t="s">
        <v>42</v>
      </c>
      <c r="C132" s="33" t="s">
        <v>65</v>
      </c>
      <c r="D132" s="33" t="s">
        <v>66</v>
      </c>
      <c r="E132" s="34" t="s">
        <v>784</v>
      </c>
      <c r="F132" s="33" t="s">
        <v>777</v>
      </c>
      <c r="G132" s="45" t="s">
        <v>778</v>
      </c>
      <c r="H132" s="33" t="s">
        <v>75</v>
      </c>
      <c r="I132" s="55" t="s">
        <v>785</v>
      </c>
      <c r="J132" s="34">
        <v>1000</v>
      </c>
      <c r="K132" s="34">
        <v>1000</v>
      </c>
      <c r="L132" s="33"/>
      <c r="M132" s="33"/>
      <c r="N132" s="55" t="s">
        <v>786</v>
      </c>
      <c r="O132" s="55" t="s">
        <v>787</v>
      </c>
      <c r="P132" s="56">
        <v>100</v>
      </c>
      <c r="Q132" s="33" t="s">
        <v>52</v>
      </c>
      <c r="R132" s="33" t="s">
        <v>56</v>
      </c>
      <c r="S132" s="33" t="s">
        <v>56</v>
      </c>
      <c r="T132" s="33" t="s">
        <v>757</v>
      </c>
      <c r="U132" s="33" t="s">
        <v>781</v>
      </c>
      <c r="V132" s="33" t="s">
        <v>782</v>
      </c>
      <c r="W132" s="86">
        <v>13529238014</v>
      </c>
      <c r="X132" s="33" t="s">
        <v>56</v>
      </c>
      <c r="Y132" s="104">
        <v>45292</v>
      </c>
      <c r="Z132" s="104">
        <v>45627</v>
      </c>
      <c r="AA132" s="104" t="s">
        <v>57</v>
      </c>
      <c r="AB132" s="37" t="s">
        <v>758</v>
      </c>
      <c r="AC132" s="37"/>
      <c r="AD132" s="115" t="s">
        <v>759</v>
      </c>
      <c r="AE132" s="105"/>
      <c r="AF132" s="205"/>
      <c r="AG132" s="34" t="s">
        <v>59</v>
      </c>
      <c r="AH132" s="34">
        <v>1000</v>
      </c>
      <c r="AI132" s="34">
        <v>1000</v>
      </c>
      <c r="AJ132" s="33"/>
      <c r="AK132" s="33">
        <f t="shared" si="7"/>
        <v>0</v>
      </c>
      <c r="AL132" s="213">
        <f t="shared" si="8"/>
        <v>0</v>
      </c>
      <c r="AN132" s="214"/>
    </row>
    <row r="133" s="6" customFormat="1" ht="407" hidden="1" customHeight="1" spans="1:40">
      <c r="A133" s="33">
        <v>126</v>
      </c>
      <c r="B133" s="34" t="s">
        <v>42</v>
      </c>
      <c r="C133" s="33" t="s">
        <v>65</v>
      </c>
      <c r="D133" s="33" t="s">
        <v>66</v>
      </c>
      <c r="E133" s="34" t="s">
        <v>788</v>
      </c>
      <c r="F133" s="33" t="s">
        <v>256</v>
      </c>
      <c r="G133" s="45" t="s">
        <v>789</v>
      </c>
      <c r="H133" s="33" t="s">
        <v>48</v>
      </c>
      <c r="I133" s="66" t="s">
        <v>790</v>
      </c>
      <c r="J133" s="34">
        <v>2018</v>
      </c>
      <c r="K133" s="34">
        <v>2018</v>
      </c>
      <c r="L133" s="33"/>
      <c r="M133" s="33">
        <v>0</v>
      </c>
      <c r="N133" s="55" t="s">
        <v>791</v>
      </c>
      <c r="O133" s="55" t="s">
        <v>787</v>
      </c>
      <c r="P133" s="56">
        <v>2140</v>
      </c>
      <c r="Q133" s="33" t="s">
        <v>52</v>
      </c>
      <c r="R133" s="33" t="s">
        <v>56</v>
      </c>
      <c r="S133" s="33" t="s">
        <v>52</v>
      </c>
      <c r="T133" s="33" t="s">
        <v>757</v>
      </c>
      <c r="U133" s="33" t="s">
        <v>261</v>
      </c>
      <c r="V133" s="33" t="s">
        <v>792</v>
      </c>
      <c r="W133" s="86">
        <v>15887933431</v>
      </c>
      <c r="X133" s="33" t="s">
        <v>56</v>
      </c>
      <c r="Y133" s="104">
        <v>45352</v>
      </c>
      <c r="Z133" s="104">
        <v>45657</v>
      </c>
      <c r="AA133" s="104" t="s">
        <v>57</v>
      </c>
      <c r="AB133" s="37"/>
      <c r="AC133" s="37"/>
      <c r="AD133" s="115" t="s">
        <v>759</v>
      </c>
      <c r="AE133" s="105"/>
      <c r="AF133" s="205"/>
      <c r="AG133" s="34" t="s">
        <v>59</v>
      </c>
      <c r="AH133" s="34">
        <v>2018</v>
      </c>
      <c r="AI133" s="34">
        <v>2018</v>
      </c>
      <c r="AJ133" s="33"/>
      <c r="AK133" s="33">
        <f t="shared" si="7"/>
        <v>0</v>
      </c>
      <c r="AL133" s="213">
        <f t="shared" si="8"/>
        <v>0</v>
      </c>
      <c r="AN133" s="214"/>
    </row>
    <row r="134" s="6" customFormat="1" ht="161" hidden="1" customHeight="1" spans="1:40">
      <c r="A134" s="33">
        <v>127</v>
      </c>
      <c r="B134" s="34" t="s">
        <v>42</v>
      </c>
      <c r="C134" s="33" t="s">
        <v>65</v>
      </c>
      <c r="D134" s="33" t="s">
        <v>66</v>
      </c>
      <c r="E134" s="34" t="s">
        <v>793</v>
      </c>
      <c r="F134" s="33" t="s">
        <v>179</v>
      </c>
      <c r="G134" s="45" t="s">
        <v>794</v>
      </c>
      <c r="H134" s="33" t="s">
        <v>48</v>
      </c>
      <c r="I134" s="55" t="s">
        <v>795</v>
      </c>
      <c r="J134" s="34">
        <v>200</v>
      </c>
      <c r="K134" s="34">
        <v>200</v>
      </c>
      <c r="L134" s="33"/>
      <c r="M134" s="33"/>
      <c r="N134" s="66" t="s">
        <v>796</v>
      </c>
      <c r="O134" s="55" t="s">
        <v>78</v>
      </c>
      <c r="P134" s="56">
        <v>1222</v>
      </c>
      <c r="Q134" s="33" t="s">
        <v>52</v>
      </c>
      <c r="R134" s="33" t="s">
        <v>56</v>
      </c>
      <c r="S134" s="33" t="s">
        <v>52</v>
      </c>
      <c r="T134" s="33" t="s">
        <v>757</v>
      </c>
      <c r="U134" s="33" t="s">
        <v>184</v>
      </c>
      <c r="V134" s="33" t="s">
        <v>797</v>
      </c>
      <c r="W134" s="86" t="s">
        <v>798</v>
      </c>
      <c r="X134" s="33" t="s">
        <v>56</v>
      </c>
      <c r="Y134" s="104">
        <v>45383</v>
      </c>
      <c r="Z134" s="104">
        <v>45627</v>
      </c>
      <c r="AA134" s="104" t="s">
        <v>57</v>
      </c>
      <c r="AB134" s="37"/>
      <c r="AC134" s="37"/>
      <c r="AD134" s="115" t="s">
        <v>759</v>
      </c>
      <c r="AE134" s="105"/>
      <c r="AF134" s="205"/>
      <c r="AG134" s="34" t="s">
        <v>59</v>
      </c>
      <c r="AH134" s="34">
        <v>200</v>
      </c>
      <c r="AI134" s="34">
        <v>200</v>
      </c>
      <c r="AJ134" s="33"/>
      <c r="AK134" s="33">
        <f t="shared" si="7"/>
        <v>0</v>
      </c>
      <c r="AL134" s="213">
        <f t="shared" si="8"/>
        <v>0</v>
      </c>
      <c r="AN134" s="214"/>
    </row>
    <row r="135" s="6" customFormat="1" ht="207" hidden="1" customHeight="1" spans="1:40">
      <c r="A135" s="33">
        <v>128</v>
      </c>
      <c r="B135" s="34" t="s">
        <v>42</v>
      </c>
      <c r="C135" s="33" t="s">
        <v>65</v>
      </c>
      <c r="D135" s="33" t="s">
        <v>66</v>
      </c>
      <c r="E135" s="33" t="s">
        <v>799</v>
      </c>
      <c r="F135" s="33" t="s">
        <v>91</v>
      </c>
      <c r="G135" s="33" t="s">
        <v>800</v>
      </c>
      <c r="H135" s="33" t="s">
        <v>48</v>
      </c>
      <c r="I135" s="55" t="s">
        <v>801</v>
      </c>
      <c r="J135" s="34">
        <v>2000</v>
      </c>
      <c r="K135" s="34">
        <v>2000</v>
      </c>
      <c r="L135" s="33"/>
      <c r="M135" s="33"/>
      <c r="N135" s="55" t="s">
        <v>802</v>
      </c>
      <c r="O135" s="55" t="s">
        <v>764</v>
      </c>
      <c r="P135" s="56">
        <v>6649</v>
      </c>
      <c r="Q135" s="33" t="s">
        <v>52</v>
      </c>
      <c r="R135" s="33" t="s">
        <v>56</v>
      </c>
      <c r="S135" s="33" t="s">
        <v>56</v>
      </c>
      <c r="T135" s="33" t="s">
        <v>757</v>
      </c>
      <c r="U135" s="33" t="s">
        <v>95</v>
      </c>
      <c r="V135" s="33" t="s">
        <v>803</v>
      </c>
      <c r="W135" s="86">
        <v>18788483576</v>
      </c>
      <c r="X135" s="33" t="s">
        <v>56</v>
      </c>
      <c r="Y135" s="104">
        <v>45383</v>
      </c>
      <c r="Z135" s="104">
        <v>45627</v>
      </c>
      <c r="AA135" s="104" t="s">
        <v>57</v>
      </c>
      <c r="AB135" s="37"/>
      <c r="AC135" s="143"/>
      <c r="AD135" s="115" t="s">
        <v>759</v>
      </c>
      <c r="AE135" s="105"/>
      <c r="AF135" s="205"/>
      <c r="AG135" s="34" t="s">
        <v>59</v>
      </c>
      <c r="AH135" s="34">
        <v>2000</v>
      </c>
      <c r="AI135" s="34">
        <v>2000</v>
      </c>
      <c r="AJ135" s="33"/>
      <c r="AK135" s="33">
        <f t="shared" si="7"/>
        <v>0</v>
      </c>
      <c r="AL135" s="213">
        <f t="shared" si="8"/>
        <v>0</v>
      </c>
      <c r="AN135" s="214"/>
    </row>
    <row r="136" s="6" customFormat="1" ht="89.25" hidden="1" spans="1:40">
      <c r="A136" s="33">
        <v>129</v>
      </c>
      <c r="B136" s="34" t="s">
        <v>42</v>
      </c>
      <c r="C136" s="37" t="s">
        <v>65</v>
      </c>
      <c r="D136" s="37" t="s">
        <v>66</v>
      </c>
      <c r="E136" s="37" t="s">
        <v>804</v>
      </c>
      <c r="F136" s="37" t="s">
        <v>46</v>
      </c>
      <c r="G136" s="37" t="s">
        <v>778</v>
      </c>
      <c r="H136" s="37" t="s">
        <v>48</v>
      </c>
      <c r="I136" s="73" t="s">
        <v>805</v>
      </c>
      <c r="J136" s="34">
        <v>3000</v>
      </c>
      <c r="K136" s="34">
        <v>3000</v>
      </c>
      <c r="L136" s="133"/>
      <c r="M136" s="33"/>
      <c r="N136" s="73" t="s">
        <v>806</v>
      </c>
      <c r="O136" s="73" t="s">
        <v>787</v>
      </c>
      <c r="P136" s="171">
        <v>1500</v>
      </c>
      <c r="Q136" s="37" t="s">
        <v>52</v>
      </c>
      <c r="R136" s="37" t="s">
        <v>56</v>
      </c>
      <c r="S136" s="37" t="s">
        <v>56</v>
      </c>
      <c r="T136" s="37" t="s">
        <v>757</v>
      </c>
      <c r="U136" s="37" t="s">
        <v>781</v>
      </c>
      <c r="V136" s="37" t="s">
        <v>782</v>
      </c>
      <c r="W136" s="91">
        <v>13732785627</v>
      </c>
      <c r="X136" s="34" t="s">
        <v>56</v>
      </c>
      <c r="Y136" s="124">
        <v>45352</v>
      </c>
      <c r="Z136" s="124">
        <v>45627</v>
      </c>
      <c r="AA136" s="104" t="s">
        <v>57</v>
      </c>
      <c r="AB136" s="37"/>
      <c r="AC136" s="143"/>
      <c r="AD136" s="115" t="s">
        <v>759</v>
      </c>
      <c r="AE136" s="105"/>
      <c r="AF136" s="205"/>
      <c r="AG136" s="34" t="s">
        <v>52</v>
      </c>
      <c r="AH136" s="34">
        <v>3000</v>
      </c>
      <c r="AI136" s="33">
        <v>300</v>
      </c>
      <c r="AJ136" s="133"/>
      <c r="AK136" s="33">
        <f t="shared" si="7"/>
        <v>2700</v>
      </c>
      <c r="AL136" s="213">
        <f t="shared" si="8"/>
        <v>0</v>
      </c>
      <c r="AN136" s="214"/>
    </row>
    <row r="137" s="7" customFormat="1" ht="170" hidden="1" customHeight="1" spans="1:40">
      <c r="A137" s="33">
        <v>130</v>
      </c>
      <c r="B137" s="33" t="s">
        <v>42</v>
      </c>
      <c r="C137" s="33" t="s">
        <v>43</v>
      </c>
      <c r="D137" s="33" t="s">
        <v>44</v>
      </c>
      <c r="E137" s="33" t="s">
        <v>807</v>
      </c>
      <c r="F137" s="33" t="s">
        <v>591</v>
      </c>
      <c r="G137" s="33" t="s">
        <v>592</v>
      </c>
      <c r="H137" s="33" t="s">
        <v>48</v>
      </c>
      <c r="I137" s="55" t="s">
        <v>808</v>
      </c>
      <c r="J137" s="33">
        <v>300</v>
      </c>
      <c r="K137" s="34">
        <v>300</v>
      </c>
      <c r="L137" s="134"/>
      <c r="M137" s="33"/>
      <c r="N137" s="55" t="s">
        <v>809</v>
      </c>
      <c r="O137" s="55" t="s">
        <v>227</v>
      </c>
      <c r="P137" s="33">
        <v>585</v>
      </c>
      <c r="Q137" s="33" t="s">
        <v>52</v>
      </c>
      <c r="R137" s="33" t="s">
        <v>56</v>
      </c>
      <c r="S137" s="33" t="s">
        <v>52</v>
      </c>
      <c r="T137" s="33" t="s">
        <v>757</v>
      </c>
      <c r="U137" s="33" t="s">
        <v>597</v>
      </c>
      <c r="V137" s="33" t="s">
        <v>810</v>
      </c>
      <c r="W137" s="86">
        <v>18587396999</v>
      </c>
      <c r="X137" s="33" t="s">
        <v>56</v>
      </c>
      <c r="Y137" s="104">
        <v>45352</v>
      </c>
      <c r="Z137" s="104">
        <v>45627</v>
      </c>
      <c r="AA137" s="104" t="s">
        <v>57</v>
      </c>
      <c r="AB137" s="37"/>
      <c r="AC137" s="143"/>
      <c r="AD137" s="115" t="s">
        <v>759</v>
      </c>
      <c r="AE137" s="105"/>
      <c r="AF137" s="205"/>
      <c r="AG137" s="34" t="s">
        <v>59</v>
      </c>
      <c r="AH137" s="33">
        <v>300</v>
      </c>
      <c r="AI137" s="34">
        <v>300</v>
      </c>
      <c r="AJ137" s="139"/>
      <c r="AK137" s="33">
        <f t="shared" si="7"/>
        <v>0</v>
      </c>
      <c r="AL137" s="213">
        <f t="shared" ref="AL137:AL200" si="9">J137-AH137</f>
        <v>0</v>
      </c>
      <c r="AN137" s="214"/>
    </row>
    <row r="138" s="8" customFormat="1" ht="127" hidden="1" customHeight="1" spans="1:40">
      <c r="A138" s="33">
        <v>131</v>
      </c>
      <c r="B138" s="34" t="s">
        <v>42</v>
      </c>
      <c r="C138" s="34" t="s">
        <v>65</v>
      </c>
      <c r="D138" s="34" t="s">
        <v>66</v>
      </c>
      <c r="E138" s="34" t="s">
        <v>811</v>
      </c>
      <c r="F138" s="34" t="s">
        <v>46</v>
      </c>
      <c r="G138" s="34" t="s">
        <v>812</v>
      </c>
      <c r="H138" s="34" t="s">
        <v>48</v>
      </c>
      <c r="I138" s="59" t="s">
        <v>813</v>
      </c>
      <c r="J138" s="34">
        <v>1600</v>
      </c>
      <c r="K138" s="135">
        <v>1600</v>
      </c>
      <c r="L138" s="136"/>
      <c r="M138" s="137"/>
      <c r="N138" s="59" t="s">
        <v>814</v>
      </c>
      <c r="O138" s="59" t="s">
        <v>78</v>
      </c>
      <c r="P138" s="34">
        <v>200</v>
      </c>
      <c r="Q138" s="34" t="s">
        <v>52</v>
      </c>
      <c r="R138" s="34" t="s">
        <v>56</v>
      </c>
      <c r="S138" s="34" t="s">
        <v>56</v>
      </c>
      <c r="T138" s="34" t="s">
        <v>757</v>
      </c>
      <c r="U138" s="34" t="s">
        <v>815</v>
      </c>
      <c r="V138" s="34" t="s">
        <v>816</v>
      </c>
      <c r="W138" s="86">
        <v>13529238014</v>
      </c>
      <c r="X138" s="34" t="s">
        <v>56</v>
      </c>
      <c r="Y138" s="104">
        <v>45352</v>
      </c>
      <c r="Z138" s="104">
        <v>45717</v>
      </c>
      <c r="AA138" s="104" t="s">
        <v>57</v>
      </c>
      <c r="AB138" s="34" t="s">
        <v>758</v>
      </c>
      <c r="AC138" s="145"/>
      <c r="AD138" s="115" t="s">
        <v>759</v>
      </c>
      <c r="AE138" s="105"/>
      <c r="AF138" s="205"/>
      <c r="AG138" s="34" t="s">
        <v>59</v>
      </c>
      <c r="AH138" s="34">
        <v>1600</v>
      </c>
      <c r="AI138" s="135">
        <v>1600</v>
      </c>
      <c r="AJ138" s="222"/>
      <c r="AK138" s="33">
        <f t="shared" ref="AK138:AK201" si="10">AH138-AI138-AJ138</f>
        <v>0</v>
      </c>
      <c r="AL138" s="213">
        <f t="shared" si="9"/>
        <v>0</v>
      </c>
      <c r="AN138" s="214"/>
    </row>
    <row r="139" s="7" customFormat="1" ht="76.5" hidden="1" spans="1:40">
      <c r="A139" s="33">
        <v>132</v>
      </c>
      <c r="B139" s="37" t="s">
        <v>42</v>
      </c>
      <c r="C139" s="37" t="s">
        <v>43</v>
      </c>
      <c r="D139" s="37" t="s">
        <v>44</v>
      </c>
      <c r="E139" s="37" t="s">
        <v>817</v>
      </c>
      <c r="F139" s="37" t="s">
        <v>223</v>
      </c>
      <c r="G139" s="37" t="s">
        <v>818</v>
      </c>
      <c r="H139" s="37" t="s">
        <v>48</v>
      </c>
      <c r="I139" s="59" t="s">
        <v>819</v>
      </c>
      <c r="J139" s="37">
        <v>200</v>
      </c>
      <c r="K139" s="34">
        <v>200</v>
      </c>
      <c r="L139" s="138"/>
      <c r="M139" s="33"/>
      <c r="N139" s="73" t="s">
        <v>820</v>
      </c>
      <c r="O139" s="73" t="s">
        <v>821</v>
      </c>
      <c r="P139" s="37">
        <v>557</v>
      </c>
      <c r="Q139" s="37" t="s">
        <v>52</v>
      </c>
      <c r="R139" s="37" t="s">
        <v>56</v>
      </c>
      <c r="S139" s="37" t="s">
        <v>52</v>
      </c>
      <c r="T139" s="37" t="s">
        <v>757</v>
      </c>
      <c r="U139" s="37" t="s">
        <v>228</v>
      </c>
      <c r="V139" s="37" t="s">
        <v>822</v>
      </c>
      <c r="W139" s="91">
        <v>13408765275</v>
      </c>
      <c r="X139" s="34" t="s">
        <v>56</v>
      </c>
      <c r="Y139" s="126">
        <v>45323</v>
      </c>
      <c r="Z139" s="124">
        <v>45627</v>
      </c>
      <c r="AA139" s="104" t="s">
        <v>57</v>
      </c>
      <c r="AB139" s="37" t="s">
        <v>127</v>
      </c>
      <c r="AC139" s="146"/>
      <c r="AD139" s="115" t="s">
        <v>759</v>
      </c>
      <c r="AE139" s="105"/>
      <c r="AF139" s="205"/>
      <c r="AG139" s="34" t="s">
        <v>52</v>
      </c>
      <c r="AH139" s="33">
        <v>200</v>
      </c>
      <c r="AI139" s="33">
        <v>100</v>
      </c>
      <c r="AJ139" s="165"/>
      <c r="AK139" s="33">
        <f t="shared" si="10"/>
        <v>100</v>
      </c>
      <c r="AL139" s="213">
        <f t="shared" si="9"/>
        <v>0</v>
      </c>
      <c r="AN139" s="214"/>
    </row>
    <row r="140" s="6" customFormat="1" ht="195" hidden="1" customHeight="1" spans="1:40">
      <c r="A140" s="33">
        <v>133</v>
      </c>
      <c r="B140" s="34" t="s">
        <v>42</v>
      </c>
      <c r="C140" s="33" t="s">
        <v>43</v>
      </c>
      <c r="D140" s="33" t="s">
        <v>44</v>
      </c>
      <c r="E140" s="33" t="s">
        <v>823</v>
      </c>
      <c r="F140" s="33" t="s">
        <v>223</v>
      </c>
      <c r="G140" s="33" t="s">
        <v>732</v>
      </c>
      <c r="H140" s="33" t="s">
        <v>48</v>
      </c>
      <c r="I140" s="55" t="s">
        <v>824</v>
      </c>
      <c r="J140" s="34">
        <v>190</v>
      </c>
      <c r="K140" s="34">
        <v>190</v>
      </c>
      <c r="L140" s="33"/>
      <c r="M140" s="33"/>
      <c r="N140" s="55" t="s">
        <v>825</v>
      </c>
      <c r="O140" s="55" t="s">
        <v>821</v>
      </c>
      <c r="P140" s="56">
        <v>698</v>
      </c>
      <c r="Q140" s="33" t="s">
        <v>52</v>
      </c>
      <c r="R140" s="33" t="s">
        <v>56</v>
      </c>
      <c r="S140" s="33" t="s">
        <v>52</v>
      </c>
      <c r="T140" s="33" t="s">
        <v>757</v>
      </c>
      <c r="U140" s="33" t="s">
        <v>228</v>
      </c>
      <c r="V140" s="33" t="s">
        <v>822</v>
      </c>
      <c r="W140" s="86">
        <v>13408765275</v>
      </c>
      <c r="X140" s="33" t="s">
        <v>56</v>
      </c>
      <c r="Y140" s="104">
        <v>45323</v>
      </c>
      <c r="Z140" s="104">
        <v>45627</v>
      </c>
      <c r="AA140" s="104" t="s">
        <v>57</v>
      </c>
      <c r="AB140" s="37"/>
      <c r="AC140" s="37"/>
      <c r="AD140" s="115" t="s">
        <v>759</v>
      </c>
      <c r="AE140" s="105"/>
      <c r="AF140" s="205"/>
      <c r="AG140" s="34" t="s">
        <v>59</v>
      </c>
      <c r="AH140" s="34">
        <v>190</v>
      </c>
      <c r="AI140" s="34">
        <v>190</v>
      </c>
      <c r="AJ140" s="33"/>
      <c r="AK140" s="33">
        <f t="shared" si="10"/>
        <v>0</v>
      </c>
      <c r="AL140" s="213">
        <f t="shared" si="9"/>
        <v>0</v>
      </c>
      <c r="AN140" s="214"/>
    </row>
    <row r="141" s="6" customFormat="1" ht="272" hidden="1" customHeight="1" spans="1:40">
      <c r="A141" s="33">
        <v>134</v>
      </c>
      <c r="B141" s="34" t="s">
        <v>42</v>
      </c>
      <c r="C141" s="33" t="s">
        <v>65</v>
      </c>
      <c r="D141" s="33" t="s">
        <v>498</v>
      </c>
      <c r="E141" s="33" t="s">
        <v>826</v>
      </c>
      <c r="F141" s="33" t="s">
        <v>179</v>
      </c>
      <c r="G141" s="33" t="s">
        <v>827</v>
      </c>
      <c r="H141" s="33" t="s">
        <v>75</v>
      </c>
      <c r="I141" s="66" t="s">
        <v>828</v>
      </c>
      <c r="J141" s="34">
        <v>200</v>
      </c>
      <c r="K141" s="34">
        <v>200</v>
      </c>
      <c r="L141" s="33"/>
      <c r="M141" s="33"/>
      <c r="N141" s="55" t="s">
        <v>829</v>
      </c>
      <c r="O141" s="55" t="s">
        <v>764</v>
      </c>
      <c r="P141" s="56">
        <v>1665</v>
      </c>
      <c r="Q141" s="33" t="s">
        <v>52</v>
      </c>
      <c r="R141" s="33" t="s">
        <v>56</v>
      </c>
      <c r="S141" s="33" t="s">
        <v>52</v>
      </c>
      <c r="T141" s="33" t="s">
        <v>757</v>
      </c>
      <c r="U141" s="33" t="s">
        <v>184</v>
      </c>
      <c r="V141" s="33" t="s">
        <v>797</v>
      </c>
      <c r="W141" s="86">
        <v>15974630405</v>
      </c>
      <c r="X141" s="33" t="s">
        <v>56</v>
      </c>
      <c r="Y141" s="104">
        <v>45383</v>
      </c>
      <c r="Z141" s="104">
        <v>45627</v>
      </c>
      <c r="AA141" s="104" t="s">
        <v>57</v>
      </c>
      <c r="AB141" s="37"/>
      <c r="AC141" s="37"/>
      <c r="AD141" s="115" t="s">
        <v>759</v>
      </c>
      <c r="AE141" s="105"/>
      <c r="AF141" s="205"/>
      <c r="AG141" s="34" t="s">
        <v>59</v>
      </c>
      <c r="AH141" s="34">
        <v>200</v>
      </c>
      <c r="AI141" s="34">
        <v>200</v>
      </c>
      <c r="AJ141" s="33"/>
      <c r="AK141" s="33">
        <f t="shared" si="10"/>
        <v>0</v>
      </c>
      <c r="AL141" s="213">
        <f t="shared" si="9"/>
        <v>0</v>
      </c>
      <c r="AN141" s="214"/>
    </row>
    <row r="142" s="3" customFormat="1" ht="207" hidden="1" customHeight="1" spans="1:40">
      <c r="A142" s="33">
        <v>135</v>
      </c>
      <c r="B142" s="33" t="s">
        <v>42</v>
      </c>
      <c r="C142" s="33" t="s">
        <v>43</v>
      </c>
      <c r="D142" s="33" t="s">
        <v>44</v>
      </c>
      <c r="E142" s="33" t="s">
        <v>830</v>
      </c>
      <c r="F142" s="33" t="s">
        <v>138</v>
      </c>
      <c r="G142" s="33" t="s">
        <v>831</v>
      </c>
      <c r="H142" s="33" t="s">
        <v>48</v>
      </c>
      <c r="I142" s="55" t="s">
        <v>832</v>
      </c>
      <c r="J142" s="33">
        <v>200</v>
      </c>
      <c r="K142" s="34">
        <v>200</v>
      </c>
      <c r="L142" s="33"/>
      <c r="M142" s="33"/>
      <c r="N142" s="66" t="s">
        <v>833</v>
      </c>
      <c r="O142" s="55" t="s">
        <v>729</v>
      </c>
      <c r="P142" s="33">
        <v>423</v>
      </c>
      <c r="Q142" s="33" t="s">
        <v>52</v>
      </c>
      <c r="R142" s="33" t="s">
        <v>56</v>
      </c>
      <c r="S142" s="33" t="s">
        <v>56</v>
      </c>
      <c r="T142" s="33" t="s">
        <v>757</v>
      </c>
      <c r="U142" s="33" t="s">
        <v>143</v>
      </c>
      <c r="V142" s="34" t="s">
        <v>144</v>
      </c>
      <c r="W142" s="87">
        <v>18287487666</v>
      </c>
      <c r="X142" s="33" t="s">
        <v>56</v>
      </c>
      <c r="Y142" s="114">
        <v>45383</v>
      </c>
      <c r="Z142" s="104">
        <v>45627</v>
      </c>
      <c r="AA142" s="104" t="s">
        <v>57</v>
      </c>
      <c r="AB142" s="37"/>
      <c r="AC142" s="147"/>
      <c r="AD142" s="115" t="s">
        <v>759</v>
      </c>
      <c r="AE142" s="105"/>
      <c r="AF142" s="205"/>
      <c r="AG142" s="34" t="s">
        <v>59</v>
      </c>
      <c r="AH142" s="33">
        <v>200</v>
      </c>
      <c r="AI142" s="34">
        <v>200</v>
      </c>
      <c r="AJ142" s="33"/>
      <c r="AK142" s="33">
        <f t="shared" si="10"/>
        <v>0</v>
      </c>
      <c r="AL142" s="213">
        <f t="shared" si="9"/>
        <v>0</v>
      </c>
      <c r="AN142" s="214"/>
    </row>
    <row r="143" s="3" customFormat="1" ht="229" hidden="1" customHeight="1" spans="1:40">
      <c r="A143" s="33">
        <v>136</v>
      </c>
      <c r="B143" s="37" t="s">
        <v>42</v>
      </c>
      <c r="C143" s="37" t="s">
        <v>65</v>
      </c>
      <c r="D143" s="37" t="s">
        <v>66</v>
      </c>
      <c r="E143" s="37" t="s">
        <v>834</v>
      </c>
      <c r="F143" s="37" t="s">
        <v>46</v>
      </c>
      <c r="G143" s="37" t="s">
        <v>835</v>
      </c>
      <c r="H143" s="37" t="s">
        <v>48</v>
      </c>
      <c r="I143" s="59" t="s">
        <v>836</v>
      </c>
      <c r="J143" s="37">
        <v>210</v>
      </c>
      <c r="K143" s="34">
        <v>210</v>
      </c>
      <c r="L143" s="139"/>
      <c r="M143" s="33">
        <v>0</v>
      </c>
      <c r="N143" s="76" t="s">
        <v>837</v>
      </c>
      <c r="O143" s="73" t="s">
        <v>78</v>
      </c>
      <c r="P143" s="37">
        <v>140</v>
      </c>
      <c r="Q143" s="37" t="s">
        <v>52</v>
      </c>
      <c r="R143" s="37" t="s">
        <v>56</v>
      </c>
      <c r="S143" s="37" t="s">
        <v>52</v>
      </c>
      <c r="T143" s="37" t="s">
        <v>757</v>
      </c>
      <c r="U143" s="37" t="s">
        <v>447</v>
      </c>
      <c r="V143" s="37" t="s">
        <v>838</v>
      </c>
      <c r="W143" s="86">
        <v>13529898336</v>
      </c>
      <c r="X143" s="34" t="s">
        <v>56</v>
      </c>
      <c r="Y143" s="126">
        <v>45352</v>
      </c>
      <c r="Z143" s="126">
        <v>45627</v>
      </c>
      <c r="AA143" s="104" t="s">
        <v>57</v>
      </c>
      <c r="AB143" s="119"/>
      <c r="AC143" s="149"/>
      <c r="AD143" s="115" t="s">
        <v>759</v>
      </c>
      <c r="AE143" s="105"/>
      <c r="AF143" s="205"/>
      <c r="AG143" s="34" t="s">
        <v>52</v>
      </c>
      <c r="AH143" s="33">
        <v>210</v>
      </c>
      <c r="AI143" s="33">
        <v>210</v>
      </c>
      <c r="AJ143" s="139"/>
      <c r="AK143" s="33">
        <f t="shared" si="10"/>
        <v>0</v>
      </c>
      <c r="AL143" s="213">
        <f t="shared" si="9"/>
        <v>0</v>
      </c>
      <c r="AM143" s="3">
        <f>30-210</f>
        <v>-180</v>
      </c>
      <c r="AN143" s="214"/>
    </row>
    <row r="144" s="9" customFormat="1" ht="104" hidden="1" customHeight="1" spans="1:40">
      <c r="A144" s="33">
        <v>137</v>
      </c>
      <c r="B144" s="34" t="s">
        <v>42</v>
      </c>
      <c r="C144" s="33" t="s">
        <v>43</v>
      </c>
      <c r="D144" s="33" t="s">
        <v>44</v>
      </c>
      <c r="E144" s="33" t="s">
        <v>839</v>
      </c>
      <c r="F144" s="33" t="s">
        <v>366</v>
      </c>
      <c r="G144" s="33" t="s">
        <v>840</v>
      </c>
      <c r="H144" s="33" t="s">
        <v>48</v>
      </c>
      <c r="I144" s="55" t="s">
        <v>841</v>
      </c>
      <c r="J144" s="34">
        <v>188</v>
      </c>
      <c r="K144" s="34">
        <v>188</v>
      </c>
      <c r="L144" s="33"/>
      <c r="M144" s="33"/>
      <c r="N144" s="55" t="s">
        <v>842</v>
      </c>
      <c r="O144" s="55" t="s">
        <v>843</v>
      </c>
      <c r="P144" s="56">
        <v>2678</v>
      </c>
      <c r="Q144" s="33" t="s">
        <v>52</v>
      </c>
      <c r="R144" s="33" t="s">
        <v>56</v>
      </c>
      <c r="S144" s="33" t="s">
        <v>52</v>
      </c>
      <c r="T144" s="33" t="s">
        <v>757</v>
      </c>
      <c r="U144" s="33" t="s">
        <v>371</v>
      </c>
      <c r="V144" s="33" t="s">
        <v>372</v>
      </c>
      <c r="W144" s="86" t="s">
        <v>844</v>
      </c>
      <c r="X144" s="33" t="s">
        <v>56</v>
      </c>
      <c r="Y144" s="104">
        <v>45348</v>
      </c>
      <c r="Z144" s="114">
        <v>45473</v>
      </c>
      <c r="AA144" s="104" t="s">
        <v>57</v>
      </c>
      <c r="AB144" s="33" t="s">
        <v>845</v>
      </c>
      <c r="AC144" s="149" t="s">
        <v>846</v>
      </c>
      <c r="AD144" s="115" t="s">
        <v>759</v>
      </c>
      <c r="AE144" s="105"/>
      <c r="AF144" s="205"/>
      <c r="AG144" s="34" t="s">
        <v>59</v>
      </c>
      <c r="AH144" s="34">
        <v>188</v>
      </c>
      <c r="AI144" s="34">
        <v>188</v>
      </c>
      <c r="AJ144" s="33"/>
      <c r="AK144" s="33">
        <f t="shared" si="10"/>
        <v>0</v>
      </c>
      <c r="AL144" s="213">
        <f t="shared" si="9"/>
        <v>0</v>
      </c>
      <c r="AN144" s="214"/>
    </row>
    <row r="145" s="6" customFormat="1" ht="182" hidden="1" customHeight="1" spans="1:40">
      <c r="A145" s="33">
        <v>138</v>
      </c>
      <c r="B145" s="34" t="s">
        <v>42</v>
      </c>
      <c r="C145" s="33" t="s">
        <v>65</v>
      </c>
      <c r="D145" s="33" t="s">
        <v>498</v>
      </c>
      <c r="E145" s="33" t="s">
        <v>847</v>
      </c>
      <c r="F145" s="33" t="s">
        <v>256</v>
      </c>
      <c r="G145" s="33" t="s">
        <v>848</v>
      </c>
      <c r="H145" s="33" t="s">
        <v>48</v>
      </c>
      <c r="I145" s="55" t="s">
        <v>849</v>
      </c>
      <c r="J145" s="34">
        <v>100</v>
      </c>
      <c r="K145" s="34">
        <v>100</v>
      </c>
      <c r="L145" s="33"/>
      <c r="M145" s="33"/>
      <c r="N145" s="55" t="s">
        <v>850</v>
      </c>
      <c r="O145" s="55" t="s">
        <v>851</v>
      </c>
      <c r="P145" s="56">
        <v>2210</v>
      </c>
      <c r="Q145" s="33" t="s">
        <v>52</v>
      </c>
      <c r="R145" s="33" t="s">
        <v>56</v>
      </c>
      <c r="S145" s="33" t="s">
        <v>56</v>
      </c>
      <c r="T145" s="33" t="s">
        <v>757</v>
      </c>
      <c r="U145" s="33" t="s">
        <v>261</v>
      </c>
      <c r="V145" s="33" t="s">
        <v>852</v>
      </c>
      <c r="W145" s="86">
        <v>13988933477</v>
      </c>
      <c r="X145" s="33" t="s">
        <v>56</v>
      </c>
      <c r="Y145" s="104">
        <v>45292</v>
      </c>
      <c r="Z145" s="114">
        <v>45627</v>
      </c>
      <c r="AA145" s="104" t="s">
        <v>57</v>
      </c>
      <c r="AB145" s="37"/>
      <c r="AC145" s="37"/>
      <c r="AD145" s="115" t="s">
        <v>759</v>
      </c>
      <c r="AE145" s="105"/>
      <c r="AF145" s="205"/>
      <c r="AG145" s="34" t="s">
        <v>59</v>
      </c>
      <c r="AH145" s="34">
        <v>100</v>
      </c>
      <c r="AI145" s="34">
        <v>100</v>
      </c>
      <c r="AJ145" s="33"/>
      <c r="AK145" s="33">
        <f t="shared" si="10"/>
        <v>0</v>
      </c>
      <c r="AL145" s="213">
        <f t="shared" si="9"/>
        <v>0</v>
      </c>
      <c r="AN145" s="214"/>
    </row>
    <row r="146" s="6" customFormat="1" ht="189" hidden="1" customHeight="1" spans="1:40">
      <c r="A146" s="33">
        <v>139</v>
      </c>
      <c r="B146" s="34" t="s">
        <v>42</v>
      </c>
      <c r="C146" s="33" t="s">
        <v>43</v>
      </c>
      <c r="D146" s="33" t="s">
        <v>853</v>
      </c>
      <c r="E146" s="129" t="s">
        <v>854</v>
      </c>
      <c r="F146" s="33" t="s">
        <v>91</v>
      </c>
      <c r="G146" s="33" t="s">
        <v>855</v>
      </c>
      <c r="H146" s="33" t="s">
        <v>48</v>
      </c>
      <c r="I146" s="55" t="s">
        <v>856</v>
      </c>
      <c r="J146" s="34">
        <v>1058</v>
      </c>
      <c r="K146" s="34">
        <v>1058</v>
      </c>
      <c r="L146" s="33"/>
      <c r="M146" s="33"/>
      <c r="N146" s="55" t="s">
        <v>857</v>
      </c>
      <c r="O146" s="55" t="s">
        <v>858</v>
      </c>
      <c r="P146" s="56">
        <v>48753</v>
      </c>
      <c r="Q146" s="33" t="s">
        <v>52</v>
      </c>
      <c r="R146" s="33" t="s">
        <v>56</v>
      </c>
      <c r="S146" s="33" t="s">
        <v>52</v>
      </c>
      <c r="T146" s="33" t="s">
        <v>757</v>
      </c>
      <c r="U146" s="33" t="s">
        <v>95</v>
      </c>
      <c r="V146" s="33" t="s">
        <v>96</v>
      </c>
      <c r="W146" s="86">
        <v>13648747575</v>
      </c>
      <c r="X146" s="33" t="s">
        <v>56</v>
      </c>
      <c r="Y146" s="104">
        <v>45413</v>
      </c>
      <c r="Z146" s="114">
        <v>45628</v>
      </c>
      <c r="AA146" s="104" t="s">
        <v>57</v>
      </c>
      <c r="AB146" s="37"/>
      <c r="AC146" s="37"/>
      <c r="AD146" s="115" t="s">
        <v>759</v>
      </c>
      <c r="AE146" s="105"/>
      <c r="AF146" s="205"/>
      <c r="AG146" s="34" t="s">
        <v>59</v>
      </c>
      <c r="AH146" s="34">
        <v>1058</v>
      </c>
      <c r="AI146" s="34">
        <v>1058</v>
      </c>
      <c r="AJ146" s="33"/>
      <c r="AK146" s="33">
        <f t="shared" si="10"/>
        <v>0</v>
      </c>
      <c r="AL146" s="213">
        <f t="shared" si="9"/>
        <v>0</v>
      </c>
      <c r="AN146" s="214"/>
    </row>
    <row r="147" s="6" customFormat="1" ht="177" hidden="1" customHeight="1" spans="1:40">
      <c r="A147" s="33">
        <v>140</v>
      </c>
      <c r="B147" s="34" t="s">
        <v>42</v>
      </c>
      <c r="C147" s="33" t="s">
        <v>65</v>
      </c>
      <c r="D147" s="33" t="s">
        <v>66</v>
      </c>
      <c r="E147" s="129" t="s">
        <v>859</v>
      </c>
      <c r="F147" s="33" t="s">
        <v>198</v>
      </c>
      <c r="G147" s="33" t="s">
        <v>860</v>
      </c>
      <c r="H147" s="33" t="s">
        <v>48</v>
      </c>
      <c r="I147" s="55" t="s">
        <v>861</v>
      </c>
      <c r="J147" s="34">
        <v>980</v>
      </c>
      <c r="K147" s="34">
        <v>980</v>
      </c>
      <c r="L147" s="33"/>
      <c r="M147" s="33"/>
      <c r="N147" s="55" t="s">
        <v>862</v>
      </c>
      <c r="O147" s="55" t="s">
        <v>863</v>
      </c>
      <c r="P147" s="56">
        <v>1300</v>
      </c>
      <c r="Q147" s="33" t="s">
        <v>52</v>
      </c>
      <c r="R147" s="33" t="s">
        <v>56</v>
      </c>
      <c r="S147" s="33" t="s">
        <v>56</v>
      </c>
      <c r="T147" s="33" t="s">
        <v>757</v>
      </c>
      <c r="U147" s="33" t="s">
        <v>203</v>
      </c>
      <c r="V147" s="33" t="s">
        <v>204</v>
      </c>
      <c r="W147" s="86">
        <v>15887905589</v>
      </c>
      <c r="X147" s="33" t="s">
        <v>56</v>
      </c>
      <c r="Y147" s="104">
        <v>45352</v>
      </c>
      <c r="Z147" s="114">
        <v>45656</v>
      </c>
      <c r="AA147" s="104" t="s">
        <v>57</v>
      </c>
      <c r="AB147" s="37"/>
      <c r="AC147" s="37"/>
      <c r="AD147" s="115" t="s">
        <v>759</v>
      </c>
      <c r="AE147" s="105"/>
      <c r="AF147" s="205"/>
      <c r="AG147" s="34" t="s">
        <v>59</v>
      </c>
      <c r="AH147" s="34">
        <v>980</v>
      </c>
      <c r="AI147" s="34">
        <v>980</v>
      </c>
      <c r="AJ147" s="33"/>
      <c r="AK147" s="33">
        <f t="shared" si="10"/>
        <v>0</v>
      </c>
      <c r="AL147" s="213">
        <f t="shared" si="9"/>
        <v>0</v>
      </c>
      <c r="AN147" s="214"/>
    </row>
    <row r="148" s="2" customFormat="1" ht="120" hidden="1" customHeight="1" spans="1:40">
      <c r="A148" s="33">
        <v>141</v>
      </c>
      <c r="B148" s="34" t="s">
        <v>864</v>
      </c>
      <c r="C148" s="33" t="s">
        <v>865</v>
      </c>
      <c r="D148" s="33" t="s">
        <v>866</v>
      </c>
      <c r="E148" s="130" t="s">
        <v>867</v>
      </c>
      <c r="F148" s="33" t="s">
        <v>198</v>
      </c>
      <c r="G148" s="33" t="s">
        <v>860</v>
      </c>
      <c r="H148" s="33" t="s">
        <v>48</v>
      </c>
      <c r="I148" s="55" t="s">
        <v>868</v>
      </c>
      <c r="J148" s="34">
        <v>30</v>
      </c>
      <c r="K148" s="34">
        <v>30</v>
      </c>
      <c r="L148" s="33"/>
      <c r="M148" s="33"/>
      <c r="N148" s="55" t="s">
        <v>869</v>
      </c>
      <c r="O148" s="55" t="s">
        <v>870</v>
      </c>
      <c r="P148" s="56">
        <v>85</v>
      </c>
      <c r="Q148" s="33" t="s">
        <v>52</v>
      </c>
      <c r="R148" s="33" t="s">
        <v>56</v>
      </c>
      <c r="S148" s="33" t="s">
        <v>52</v>
      </c>
      <c r="T148" s="33" t="s">
        <v>757</v>
      </c>
      <c r="U148" s="33" t="s">
        <v>203</v>
      </c>
      <c r="V148" s="33" t="s">
        <v>204</v>
      </c>
      <c r="W148" s="86">
        <v>15887905589</v>
      </c>
      <c r="X148" s="33" t="s">
        <v>56</v>
      </c>
      <c r="Y148" s="104">
        <v>45352</v>
      </c>
      <c r="Z148" s="114">
        <v>45444</v>
      </c>
      <c r="AA148" s="104" t="s">
        <v>57</v>
      </c>
      <c r="AB148" s="37"/>
      <c r="AC148" s="37"/>
      <c r="AD148" s="115" t="s">
        <v>759</v>
      </c>
      <c r="AE148" s="105"/>
      <c r="AF148" s="205"/>
      <c r="AG148" s="34" t="s">
        <v>59</v>
      </c>
      <c r="AH148" s="34">
        <v>30</v>
      </c>
      <c r="AI148" s="34">
        <v>30</v>
      </c>
      <c r="AJ148" s="33"/>
      <c r="AK148" s="33">
        <f t="shared" si="10"/>
        <v>0</v>
      </c>
      <c r="AL148" s="213">
        <f t="shared" si="9"/>
        <v>0</v>
      </c>
      <c r="AN148" s="214"/>
    </row>
    <row r="149" s="2" customFormat="1" ht="120" hidden="1" customHeight="1" spans="1:40">
      <c r="A149" s="33">
        <v>142</v>
      </c>
      <c r="B149" s="34" t="s">
        <v>864</v>
      </c>
      <c r="C149" s="33" t="s">
        <v>865</v>
      </c>
      <c r="D149" s="33" t="s">
        <v>866</v>
      </c>
      <c r="E149" s="130" t="s">
        <v>871</v>
      </c>
      <c r="F149" s="33" t="s">
        <v>198</v>
      </c>
      <c r="G149" s="33" t="s">
        <v>872</v>
      </c>
      <c r="H149" s="33" t="s">
        <v>48</v>
      </c>
      <c r="I149" s="55" t="s">
        <v>873</v>
      </c>
      <c r="J149" s="34">
        <v>35</v>
      </c>
      <c r="K149" s="34">
        <v>35</v>
      </c>
      <c r="L149" s="33"/>
      <c r="M149" s="33"/>
      <c r="N149" s="55" t="s">
        <v>874</v>
      </c>
      <c r="O149" s="55" t="s">
        <v>875</v>
      </c>
      <c r="P149" s="56">
        <v>17</v>
      </c>
      <c r="Q149" s="33" t="s">
        <v>52</v>
      </c>
      <c r="R149" s="33" t="s">
        <v>56</v>
      </c>
      <c r="S149" s="33" t="s">
        <v>52</v>
      </c>
      <c r="T149" s="33" t="s">
        <v>757</v>
      </c>
      <c r="U149" s="33" t="s">
        <v>203</v>
      </c>
      <c r="V149" s="33" t="s">
        <v>204</v>
      </c>
      <c r="W149" s="86">
        <v>15887905590</v>
      </c>
      <c r="X149" s="33" t="s">
        <v>56</v>
      </c>
      <c r="Y149" s="104">
        <v>45352</v>
      </c>
      <c r="Z149" s="114">
        <v>45444</v>
      </c>
      <c r="AA149" s="104" t="s">
        <v>57</v>
      </c>
      <c r="AB149" s="37"/>
      <c r="AC149" s="37"/>
      <c r="AD149" s="115" t="s">
        <v>759</v>
      </c>
      <c r="AE149" s="105"/>
      <c r="AF149" s="205"/>
      <c r="AG149" s="34" t="s">
        <v>59</v>
      </c>
      <c r="AH149" s="34">
        <v>35</v>
      </c>
      <c r="AI149" s="34">
        <v>35</v>
      </c>
      <c r="AJ149" s="33"/>
      <c r="AK149" s="33">
        <f t="shared" si="10"/>
        <v>0</v>
      </c>
      <c r="AL149" s="213">
        <f t="shared" si="9"/>
        <v>0</v>
      </c>
      <c r="AN149" s="214"/>
    </row>
    <row r="150" s="2" customFormat="1" ht="78" hidden="1" customHeight="1" spans="1:40">
      <c r="A150" s="33">
        <v>143</v>
      </c>
      <c r="B150" s="34" t="s">
        <v>42</v>
      </c>
      <c r="C150" s="37" t="s">
        <v>65</v>
      </c>
      <c r="D150" s="37" t="s">
        <v>498</v>
      </c>
      <c r="E150" s="37" t="s">
        <v>876</v>
      </c>
      <c r="F150" s="37" t="s">
        <v>91</v>
      </c>
      <c r="G150" s="37" t="s">
        <v>761</v>
      </c>
      <c r="H150" s="37" t="s">
        <v>48</v>
      </c>
      <c r="I150" s="73" t="s">
        <v>877</v>
      </c>
      <c r="J150" s="34">
        <v>3000</v>
      </c>
      <c r="K150" s="34">
        <v>3000</v>
      </c>
      <c r="L150" s="33"/>
      <c r="M150" s="33"/>
      <c r="N150" s="73" t="s">
        <v>878</v>
      </c>
      <c r="O150" s="73" t="s">
        <v>764</v>
      </c>
      <c r="P150" s="171">
        <v>7055</v>
      </c>
      <c r="Q150" s="37" t="s">
        <v>52</v>
      </c>
      <c r="R150" s="37" t="s">
        <v>56</v>
      </c>
      <c r="S150" s="37" t="s">
        <v>52</v>
      </c>
      <c r="T150" s="37" t="s">
        <v>757</v>
      </c>
      <c r="U150" s="37" t="s">
        <v>95</v>
      </c>
      <c r="V150" s="37" t="s">
        <v>765</v>
      </c>
      <c r="W150" s="91">
        <v>13577465091</v>
      </c>
      <c r="X150" s="34" t="s">
        <v>56</v>
      </c>
      <c r="Y150" s="124">
        <v>45383</v>
      </c>
      <c r="Z150" s="124">
        <v>45627</v>
      </c>
      <c r="AA150" s="104" t="s">
        <v>57</v>
      </c>
      <c r="AB150" s="37"/>
      <c r="AC150" s="37" t="s">
        <v>758</v>
      </c>
      <c r="AD150" s="115" t="s">
        <v>759</v>
      </c>
      <c r="AE150" s="105"/>
      <c r="AF150" s="205"/>
      <c r="AG150" s="34" t="s">
        <v>52</v>
      </c>
      <c r="AH150" s="34">
        <v>3000</v>
      </c>
      <c r="AI150" s="33">
        <v>500</v>
      </c>
      <c r="AJ150" s="33"/>
      <c r="AK150" s="33">
        <f t="shared" si="10"/>
        <v>2500</v>
      </c>
      <c r="AL150" s="213">
        <f t="shared" si="9"/>
        <v>0</v>
      </c>
      <c r="AN150" s="214"/>
    </row>
    <row r="151" s="2" customFormat="1" ht="104" hidden="1" customHeight="1" spans="1:40">
      <c r="A151" s="33">
        <v>144</v>
      </c>
      <c r="B151" s="34" t="s">
        <v>42</v>
      </c>
      <c r="C151" s="37" t="s">
        <v>43</v>
      </c>
      <c r="D151" s="37" t="s">
        <v>44</v>
      </c>
      <c r="E151" s="37" t="s">
        <v>879</v>
      </c>
      <c r="F151" s="37" t="s">
        <v>223</v>
      </c>
      <c r="G151" s="37" t="s">
        <v>732</v>
      </c>
      <c r="H151" s="37" t="s">
        <v>48</v>
      </c>
      <c r="I151" s="73" t="s">
        <v>880</v>
      </c>
      <c r="J151" s="34">
        <v>230.2</v>
      </c>
      <c r="K151" s="34">
        <v>230.2</v>
      </c>
      <c r="L151" s="33"/>
      <c r="M151" s="33"/>
      <c r="N151" s="73" t="s">
        <v>881</v>
      </c>
      <c r="O151" s="73" t="s">
        <v>882</v>
      </c>
      <c r="P151" s="171">
        <v>546</v>
      </c>
      <c r="Q151" s="37" t="s">
        <v>52</v>
      </c>
      <c r="R151" s="37" t="s">
        <v>56</v>
      </c>
      <c r="S151" s="37" t="s">
        <v>52</v>
      </c>
      <c r="T151" s="37" t="s">
        <v>757</v>
      </c>
      <c r="U151" s="37" t="s">
        <v>228</v>
      </c>
      <c r="V151" s="37" t="s">
        <v>822</v>
      </c>
      <c r="W151" s="91">
        <v>13408765275</v>
      </c>
      <c r="X151" s="34" t="s">
        <v>56</v>
      </c>
      <c r="Y151" s="124">
        <v>45352</v>
      </c>
      <c r="Z151" s="124">
        <v>45627</v>
      </c>
      <c r="AA151" s="104" t="s">
        <v>57</v>
      </c>
      <c r="AB151" s="37"/>
      <c r="AC151" s="37" t="s">
        <v>758</v>
      </c>
      <c r="AD151" s="115" t="s">
        <v>759</v>
      </c>
      <c r="AE151" s="105"/>
      <c r="AF151" s="205"/>
      <c r="AG151" s="34" t="s">
        <v>52</v>
      </c>
      <c r="AH151" s="34">
        <v>230.2</v>
      </c>
      <c r="AI151" s="33">
        <v>100</v>
      </c>
      <c r="AJ151" s="33"/>
      <c r="AK151" s="33">
        <f t="shared" si="10"/>
        <v>130.2</v>
      </c>
      <c r="AL151" s="213">
        <f t="shared" si="9"/>
        <v>0</v>
      </c>
      <c r="AN151" s="214"/>
    </row>
    <row r="152" s="2" customFormat="1" ht="101" hidden="1" customHeight="1" spans="1:40">
      <c r="A152" s="33">
        <v>145</v>
      </c>
      <c r="B152" s="34" t="s">
        <v>42</v>
      </c>
      <c r="C152" s="37" t="s">
        <v>43</v>
      </c>
      <c r="D152" s="37" t="s">
        <v>44</v>
      </c>
      <c r="E152" s="37" t="s">
        <v>883</v>
      </c>
      <c r="F152" s="37" t="s">
        <v>223</v>
      </c>
      <c r="G152" s="37" t="s">
        <v>884</v>
      </c>
      <c r="H152" s="37" t="s">
        <v>48</v>
      </c>
      <c r="I152" s="73" t="s">
        <v>885</v>
      </c>
      <c r="J152" s="34">
        <v>231.6</v>
      </c>
      <c r="K152" s="34">
        <v>231.6</v>
      </c>
      <c r="L152" s="33"/>
      <c r="M152" s="33"/>
      <c r="N152" s="73" t="s">
        <v>886</v>
      </c>
      <c r="O152" s="73" t="s">
        <v>882</v>
      </c>
      <c r="P152" s="171">
        <v>483</v>
      </c>
      <c r="Q152" s="37" t="s">
        <v>52</v>
      </c>
      <c r="R152" s="37" t="s">
        <v>56</v>
      </c>
      <c r="S152" s="37" t="s">
        <v>52</v>
      </c>
      <c r="T152" s="37" t="s">
        <v>757</v>
      </c>
      <c r="U152" s="37" t="s">
        <v>228</v>
      </c>
      <c r="V152" s="37" t="s">
        <v>822</v>
      </c>
      <c r="W152" s="91">
        <v>13408765275</v>
      </c>
      <c r="X152" s="34" t="s">
        <v>56</v>
      </c>
      <c r="Y152" s="124">
        <v>45352</v>
      </c>
      <c r="Z152" s="124">
        <v>45627</v>
      </c>
      <c r="AA152" s="104" t="s">
        <v>57</v>
      </c>
      <c r="AB152" s="37"/>
      <c r="AC152" s="37" t="s">
        <v>887</v>
      </c>
      <c r="AD152" s="115" t="s">
        <v>759</v>
      </c>
      <c r="AE152" s="105"/>
      <c r="AF152" s="205"/>
      <c r="AG152" s="34" t="s">
        <v>52</v>
      </c>
      <c r="AH152" s="34">
        <v>231.6</v>
      </c>
      <c r="AI152" s="33">
        <v>100</v>
      </c>
      <c r="AJ152" s="33"/>
      <c r="AK152" s="33">
        <f t="shared" si="10"/>
        <v>131.6</v>
      </c>
      <c r="AL152" s="213">
        <f t="shared" si="9"/>
        <v>0</v>
      </c>
      <c r="AN152" s="214"/>
    </row>
    <row r="153" s="2" customFormat="1" ht="77" hidden="1" customHeight="1" spans="1:40">
      <c r="A153" s="33">
        <v>146</v>
      </c>
      <c r="B153" s="34" t="s">
        <v>42</v>
      </c>
      <c r="C153" s="37" t="s">
        <v>43</v>
      </c>
      <c r="D153" s="37" t="s">
        <v>44</v>
      </c>
      <c r="E153" s="37" t="s">
        <v>888</v>
      </c>
      <c r="F153" s="37" t="s">
        <v>130</v>
      </c>
      <c r="G153" s="37" t="s">
        <v>889</v>
      </c>
      <c r="H153" s="37" t="s">
        <v>48</v>
      </c>
      <c r="I153" s="73" t="s">
        <v>890</v>
      </c>
      <c r="J153" s="34">
        <v>90</v>
      </c>
      <c r="K153" s="34">
        <v>90</v>
      </c>
      <c r="L153" s="33"/>
      <c r="M153" s="33"/>
      <c r="N153" s="73" t="s">
        <v>891</v>
      </c>
      <c r="O153" s="73" t="s">
        <v>514</v>
      </c>
      <c r="P153" s="171">
        <v>142</v>
      </c>
      <c r="Q153" s="37" t="s">
        <v>52</v>
      </c>
      <c r="R153" s="37" t="s">
        <v>56</v>
      </c>
      <c r="S153" s="37" t="s">
        <v>52</v>
      </c>
      <c r="T153" s="37" t="s">
        <v>757</v>
      </c>
      <c r="U153" s="37" t="s">
        <v>134</v>
      </c>
      <c r="V153" s="37" t="s">
        <v>892</v>
      </c>
      <c r="W153" s="91">
        <v>13987498573</v>
      </c>
      <c r="X153" s="34" t="s">
        <v>56</v>
      </c>
      <c r="Y153" s="124">
        <v>45292</v>
      </c>
      <c r="Z153" s="124">
        <v>45627</v>
      </c>
      <c r="AA153" s="104" t="s">
        <v>57</v>
      </c>
      <c r="AB153" s="37"/>
      <c r="AC153" s="37"/>
      <c r="AD153" s="115" t="s">
        <v>759</v>
      </c>
      <c r="AE153" s="105"/>
      <c r="AF153" s="205"/>
      <c r="AG153" s="34" t="s">
        <v>52</v>
      </c>
      <c r="AH153" s="34">
        <v>90</v>
      </c>
      <c r="AI153" s="33">
        <v>90</v>
      </c>
      <c r="AJ153" s="33"/>
      <c r="AK153" s="33">
        <f t="shared" si="10"/>
        <v>0</v>
      </c>
      <c r="AL153" s="213">
        <f t="shared" si="9"/>
        <v>0</v>
      </c>
      <c r="AN153" s="214"/>
    </row>
    <row r="154" s="2" customFormat="1" ht="100" hidden="1" customHeight="1" spans="1:40">
      <c r="A154" s="33">
        <v>147</v>
      </c>
      <c r="B154" s="34" t="s">
        <v>42</v>
      </c>
      <c r="C154" s="37" t="s">
        <v>43</v>
      </c>
      <c r="D154" s="37" t="s">
        <v>177</v>
      </c>
      <c r="E154" s="37" t="s">
        <v>893</v>
      </c>
      <c r="F154" s="37" t="s">
        <v>46</v>
      </c>
      <c r="G154" s="37" t="s">
        <v>835</v>
      </c>
      <c r="H154" s="37" t="s">
        <v>48</v>
      </c>
      <c r="I154" s="73" t="s">
        <v>894</v>
      </c>
      <c r="J154" s="34">
        <v>60</v>
      </c>
      <c r="K154" s="34">
        <v>60</v>
      </c>
      <c r="L154" s="33"/>
      <c r="M154" s="33">
        <v>0</v>
      </c>
      <c r="N154" s="76" t="s">
        <v>895</v>
      </c>
      <c r="O154" s="73" t="s">
        <v>78</v>
      </c>
      <c r="P154" s="171">
        <v>310</v>
      </c>
      <c r="Q154" s="37" t="s">
        <v>52</v>
      </c>
      <c r="R154" s="37" t="s">
        <v>56</v>
      </c>
      <c r="S154" s="37" t="s">
        <v>52</v>
      </c>
      <c r="T154" s="37" t="s">
        <v>757</v>
      </c>
      <c r="U154" s="37" t="s">
        <v>447</v>
      </c>
      <c r="V154" s="37" t="s">
        <v>838</v>
      </c>
      <c r="W154" s="91">
        <v>13529898336</v>
      </c>
      <c r="X154" s="34" t="s">
        <v>56</v>
      </c>
      <c r="Y154" s="124">
        <v>45383</v>
      </c>
      <c r="Z154" s="124">
        <v>45627</v>
      </c>
      <c r="AA154" s="104" t="s">
        <v>57</v>
      </c>
      <c r="AB154" s="37"/>
      <c r="AC154" s="37"/>
      <c r="AD154" s="115" t="s">
        <v>759</v>
      </c>
      <c r="AE154" s="105"/>
      <c r="AF154" s="205"/>
      <c r="AG154" s="34" t="s">
        <v>52</v>
      </c>
      <c r="AH154" s="34">
        <v>60</v>
      </c>
      <c r="AI154" s="33">
        <v>60</v>
      </c>
      <c r="AJ154" s="33"/>
      <c r="AK154" s="33">
        <f t="shared" si="10"/>
        <v>0</v>
      </c>
      <c r="AL154" s="213">
        <f t="shared" si="9"/>
        <v>0</v>
      </c>
      <c r="AN154" s="214"/>
    </row>
    <row r="155" s="2" customFormat="1" ht="88" hidden="1" customHeight="1" spans="1:40">
      <c r="A155" s="33">
        <v>148</v>
      </c>
      <c r="B155" s="34" t="s">
        <v>42</v>
      </c>
      <c r="C155" s="37" t="s">
        <v>65</v>
      </c>
      <c r="D155" s="37" t="s">
        <v>498</v>
      </c>
      <c r="E155" s="37" t="s">
        <v>896</v>
      </c>
      <c r="F155" s="37" t="s">
        <v>326</v>
      </c>
      <c r="G155" s="37" t="s">
        <v>897</v>
      </c>
      <c r="H155" s="37" t="s">
        <v>48</v>
      </c>
      <c r="I155" s="73" t="s">
        <v>898</v>
      </c>
      <c r="J155" s="34">
        <v>200</v>
      </c>
      <c r="K155" s="34">
        <v>200</v>
      </c>
      <c r="L155" s="33"/>
      <c r="M155" s="33"/>
      <c r="N155" s="73" t="s">
        <v>899</v>
      </c>
      <c r="O155" s="73" t="s">
        <v>78</v>
      </c>
      <c r="P155" s="171">
        <v>12247</v>
      </c>
      <c r="Q155" s="37" t="s">
        <v>52</v>
      </c>
      <c r="R155" s="37" t="s">
        <v>56</v>
      </c>
      <c r="S155" s="37" t="s">
        <v>52</v>
      </c>
      <c r="T155" s="37" t="s">
        <v>757</v>
      </c>
      <c r="U155" s="37" t="s">
        <v>331</v>
      </c>
      <c r="V155" s="37" t="s">
        <v>900</v>
      </c>
      <c r="W155" s="91">
        <v>15721816468</v>
      </c>
      <c r="X155" s="34" t="s">
        <v>56</v>
      </c>
      <c r="Y155" s="124">
        <v>45292</v>
      </c>
      <c r="Z155" s="124">
        <v>45627</v>
      </c>
      <c r="AA155" s="104" t="s">
        <v>57</v>
      </c>
      <c r="AB155" s="37"/>
      <c r="AC155" s="37"/>
      <c r="AD155" s="115" t="s">
        <v>759</v>
      </c>
      <c r="AE155" s="105"/>
      <c r="AF155" s="205"/>
      <c r="AG155" s="34" t="s">
        <v>52</v>
      </c>
      <c r="AH155" s="34">
        <v>200</v>
      </c>
      <c r="AI155" s="33">
        <v>100</v>
      </c>
      <c r="AJ155" s="33"/>
      <c r="AK155" s="33">
        <f t="shared" si="10"/>
        <v>100</v>
      </c>
      <c r="AL155" s="213">
        <f t="shared" si="9"/>
        <v>0</v>
      </c>
      <c r="AN155" s="214"/>
    </row>
    <row r="156" s="2" customFormat="1" ht="77" hidden="1" customHeight="1" spans="1:40">
      <c r="A156" s="33">
        <v>149</v>
      </c>
      <c r="B156" s="34" t="s">
        <v>42</v>
      </c>
      <c r="C156" s="37" t="s">
        <v>65</v>
      </c>
      <c r="D156" s="37" t="s">
        <v>498</v>
      </c>
      <c r="E156" s="37" t="s">
        <v>901</v>
      </c>
      <c r="F156" s="37" t="s">
        <v>450</v>
      </c>
      <c r="G156" s="37" t="s">
        <v>710</v>
      </c>
      <c r="H156" s="37" t="s">
        <v>48</v>
      </c>
      <c r="I156" s="73" t="s">
        <v>902</v>
      </c>
      <c r="J156" s="34">
        <v>200</v>
      </c>
      <c r="K156" s="34">
        <v>200</v>
      </c>
      <c r="L156" s="33"/>
      <c r="M156" s="33"/>
      <c r="N156" s="73" t="s">
        <v>903</v>
      </c>
      <c r="O156" s="73"/>
      <c r="P156" s="171">
        <v>429</v>
      </c>
      <c r="Q156" s="37" t="s">
        <v>52</v>
      </c>
      <c r="R156" s="37" t="s">
        <v>56</v>
      </c>
      <c r="S156" s="37" t="s">
        <v>52</v>
      </c>
      <c r="T156" s="37" t="s">
        <v>757</v>
      </c>
      <c r="U156" s="37" t="s">
        <v>454</v>
      </c>
      <c r="V156" s="37" t="s">
        <v>904</v>
      </c>
      <c r="W156" s="91">
        <v>13577485152</v>
      </c>
      <c r="X156" s="34" t="s">
        <v>56</v>
      </c>
      <c r="Y156" s="124">
        <v>45292</v>
      </c>
      <c r="Z156" s="124">
        <v>45657</v>
      </c>
      <c r="AA156" s="104" t="s">
        <v>57</v>
      </c>
      <c r="AB156" s="37"/>
      <c r="AC156" s="37"/>
      <c r="AD156" s="115" t="s">
        <v>759</v>
      </c>
      <c r="AE156" s="105"/>
      <c r="AF156" s="205"/>
      <c r="AG156" s="34" t="s">
        <v>52</v>
      </c>
      <c r="AH156" s="34">
        <v>200</v>
      </c>
      <c r="AI156" s="33">
        <v>100</v>
      </c>
      <c r="AJ156" s="33"/>
      <c r="AK156" s="33">
        <f t="shared" si="10"/>
        <v>100</v>
      </c>
      <c r="AL156" s="213">
        <f t="shared" si="9"/>
        <v>0</v>
      </c>
      <c r="AN156" s="214"/>
    </row>
    <row r="157" s="2" customFormat="1" ht="76" hidden="1" customHeight="1" spans="1:40">
      <c r="A157" s="33">
        <v>150</v>
      </c>
      <c r="B157" s="34" t="s">
        <v>42</v>
      </c>
      <c r="C157" s="37" t="s">
        <v>65</v>
      </c>
      <c r="D157" s="37" t="s">
        <v>498</v>
      </c>
      <c r="E157" s="37" t="s">
        <v>905</v>
      </c>
      <c r="F157" s="37" t="s">
        <v>248</v>
      </c>
      <c r="G157" s="37" t="s">
        <v>906</v>
      </c>
      <c r="H157" s="37" t="s">
        <v>48</v>
      </c>
      <c r="I157" s="73" t="s">
        <v>907</v>
      </c>
      <c r="J157" s="34">
        <v>100</v>
      </c>
      <c r="K157" s="34">
        <v>100</v>
      </c>
      <c r="L157" s="33"/>
      <c r="M157" s="33"/>
      <c r="N157" s="73" t="s">
        <v>908</v>
      </c>
      <c r="O157" s="73" t="s">
        <v>909</v>
      </c>
      <c r="P157" s="171">
        <v>1200</v>
      </c>
      <c r="Q157" s="37" t="s">
        <v>52</v>
      </c>
      <c r="R157" s="37" t="s">
        <v>56</v>
      </c>
      <c r="S157" s="37" t="s">
        <v>52</v>
      </c>
      <c r="T157" s="37" t="s">
        <v>757</v>
      </c>
      <c r="U157" s="37" t="s">
        <v>253</v>
      </c>
      <c r="V157" s="37" t="s">
        <v>910</v>
      </c>
      <c r="W157" s="91">
        <v>15825092186</v>
      </c>
      <c r="X157" s="34" t="s">
        <v>56</v>
      </c>
      <c r="Y157" s="124">
        <v>45384</v>
      </c>
      <c r="Z157" s="124">
        <v>45635</v>
      </c>
      <c r="AA157" s="104" t="s">
        <v>57</v>
      </c>
      <c r="AB157" s="37"/>
      <c r="AC157" s="37"/>
      <c r="AD157" s="115" t="s">
        <v>759</v>
      </c>
      <c r="AE157" s="105"/>
      <c r="AF157" s="205"/>
      <c r="AG157" s="34" t="s">
        <v>52</v>
      </c>
      <c r="AH157" s="34">
        <v>100</v>
      </c>
      <c r="AI157" s="33">
        <v>100</v>
      </c>
      <c r="AJ157" s="33"/>
      <c r="AK157" s="33">
        <f t="shared" si="10"/>
        <v>0</v>
      </c>
      <c r="AL157" s="213">
        <f t="shared" si="9"/>
        <v>0</v>
      </c>
      <c r="AN157" s="214"/>
    </row>
    <row r="158" s="2" customFormat="1" ht="204" hidden="1" customHeight="1" spans="1:40">
      <c r="A158" s="33">
        <v>151</v>
      </c>
      <c r="B158" s="34" t="s">
        <v>42</v>
      </c>
      <c r="C158" s="37" t="s">
        <v>65</v>
      </c>
      <c r="D158" s="37" t="s">
        <v>498</v>
      </c>
      <c r="E158" s="37" t="s">
        <v>911</v>
      </c>
      <c r="F158" s="37" t="s">
        <v>179</v>
      </c>
      <c r="G158" s="37" t="s">
        <v>638</v>
      </c>
      <c r="H158" s="37" t="s">
        <v>75</v>
      </c>
      <c r="I158" s="73" t="s">
        <v>912</v>
      </c>
      <c r="J158" s="34">
        <v>300</v>
      </c>
      <c r="K158" s="34">
        <v>300</v>
      </c>
      <c r="L158" s="33">
        <v>0</v>
      </c>
      <c r="M158" s="33">
        <v>0</v>
      </c>
      <c r="N158" s="76" t="s">
        <v>913</v>
      </c>
      <c r="O158" s="73" t="s">
        <v>764</v>
      </c>
      <c r="P158" s="171">
        <v>874</v>
      </c>
      <c r="Q158" s="37" t="s">
        <v>52</v>
      </c>
      <c r="R158" s="37" t="s">
        <v>56</v>
      </c>
      <c r="S158" s="37" t="s">
        <v>52</v>
      </c>
      <c r="T158" s="37" t="s">
        <v>757</v>
      </c>
      <c r="U158" s="37" t="s">
        <v>184</v>
      </c>
      <c r="V158" s="37" t="s">
        <v>797</v>
      </c>
      <c r="W158" s="91">
        <v>15974630405</v>
      </c>
      <c r="X158" s="34" t="s">
        <v>56</v>
      </c>
      <c r="Y158" s="124">
        <v>45383</v>
      </c>
      <c r="Z158" s="124">
        <v>45627</v>
      </c>
      <c r="AA158" s="104" t="s">
        <v>57</v>
      </c>
      <c r="AB158" s="37"/>
      <c r="AC158" s="37"/>
      <c r="AD158" s="115" t="s">
        <v>759</v>
      </c>
      <c r="AE158" s="105"/>
      <c r="AF158" s="205"/>
      <c r="AG158" s="34" t="s">
        <v>52</v>
      </c>
      <c r="AH158" s="34">
        <v>300</v>
      </c>
      <c r="AI158" s="33">
        <v>100</v>
      </c>
      <c r="AJ158" s="33">
        <v>0</v>
      </c>
      <c r="AK158" s="33">
        <f t="shared" si="10"/>
        <v>200</v>
      </c>
      <c r="AL158" s="213">
        <f t="shared" si="9"/>
        <v>0</v>
      </c>
      <c r="AM158" s="2">
        <f>300-182</f>
        <v>118</v>
      </c>
      <c r="AN158" s="214"/>
    </row>
    <row r="159" s="2" customFormat="1" ht="87" hidden="1" customHeight="1" spans="1:40">
      <c r="A159" s="33">
        <v>152</v>
      </c>
      <c r="B159" s="34" t="s">
        <v>42</v>
      </c>
      <c r="C159" s="37" t="s">
        <v>65</v>
      </c>
      <c r="D159" s="37" t="s">
        <v>128</v>
      </c>
      <c r="E159" s="37" t="s">
        <v>914</v>
      </c>
      <c r="F159" s="37" t="s">
        <v>292</v>
      </c>
      <c r="G159" s="37" t="s">
        <v>915</v>
      </c>
      <c r="H159" s="37" t="s">
        <v>48</v>
      </c>
      <c r="I159" s="73" t="s">
        <v>916</v>
      </c>
      <c r="J159" s="34">
        <v>190</v>
      </c>
      <c r="K159" s="34">
        <v>190</v>
      </c>
      <c r="L159" s="33"/>
      <c r="M159" s="33"/>
      <c r="N159" s="73" t="s">
        <v>917</v>
      </c>
      <c r="O159" s="73" t="s">
        <v>78</v>
      </c>
      <c r="P159" s="171">
        <v>96</v>
      </c>
      <c r="Q159" s="37" t="s">
        <v>52</v>
      </c>
      <c r="R159" s="37" t="s">
        <v>56</v>
      </c>
      <c r="S159" s="37" t="s">
        <v>52</v>
      </c>
      <c r="T159" s="37" t="s">
        <v>757</v>
      </c>
      <c r="U159" s="37" t="s">
        <v>297</v>
      </c>
      <c r="V159" s="33" t="s">
        <v>298</v>
      </c>
      <c r="W159" s="86">
        <v>18008741541</v>
      </c>
      <c r="X159" s="34" t="s">
        <v>56</v>
      </c>
      <c r="Y159" s="124">
        <v>45326</v>
      </c>
      <c r="Z159" s="124">
        <v>45447</v>
      </c>
      <c r="AA159" s="104" t="s">
        <v>57</v>
      </c>
      <c r="AB159" s="37"/>
      <c r="AC159" s="37"/>
      <c r="AD159" s="115" t="s">
        <v>759</v>
      </c>
      <c r="AE159" s="105"/>
      <c r="AF159" s="205"/>
      <c r="AG159" s="34" t="s">
        <v>52</v>
      </c>
      <c r="AH159" s="34">
        <v>190</v>
      </c>
      <c r="AI159" s="33">
        <v>100</v>
      </c>
      <c r="AJ159" s="33"/>
      <c r="AK159" s="33">
        <f t="shared" si="10"/>
        <v>90</v>
      </c>
      <c r="AL159" s="213">
        <f t="shared" si="9"/>
        <v>0</v>
      </c>
      <c r="AN159" s="214"/>
    </row>
    <row r="160" s="2" customFormat="1" ht="100" hidden="1" customHeight="1" spans="1:40">
      <c r="A160" s="33">
        <v>153</v>
      </c>
      <c r="B160" s="34" t="s">
        <v>42</v>
      </c>
      <c r="C160" s="37" t="s">
        <v>65</v>
      </c>
      <c r="D160" s="37" t="s">
        <v>66</v>
      </c>
      <c r="E160" s="37" t="s">
        <v>918</v>
      </c>
      <c r="F160" s="37" t="s">
        <v>46</v>
      </c>
      <c r="G160" s="37" t="s">
        <v>919</v>
      </c>
      <c r="H160" s="37" t="s">
        <v>48</v>
      </c>
      <c r="I160" s="73" t="s">
        <v>920</v>
      </c>
      <c r="J160" s="34">
        <v>500</v>
      </c>
      <c r="K160" s="34">
        <v>500</v>
      </c>
      <c r="L160" s="33"/>
      <c r="M160" s="33"/>
      <c r="N160" s="76" t="s">
        <v>921</v>
      </c>
      <c r="O160" s="73" t="s">
        <v>78</v>
      </c>
      <c r="P160" s="171">
        <v>368</v>
      </c>
      <c r="Q160" s="37" t="s">
        <v>52</v>
      </c>
      <c r="R160" s="37" t="s">
        <v>56</v>
      </c>
      <c r="S160" s="37" t="s">
        <v>56</v>
      </c>
      <c r="T160" s="37" t="s">
        <v>757</v>
      </c>
      <c r="U160" s="37" t="s">
        <v>447</v>
      </c>
      <c r="V160" s="37" t="s">
        <v>838</v>
      </c>
      <c r="W160" s="91">
        <v>13529898336</v>
      </c>
      <c r="X160" s="34" t="s">
        <v>56</v>
      </c>
      <c r="Y160" s="124">
        <v>45383</v>
      </c>
      <c r="Z160" s="124">
        <v>45627</v>
      </c>
      <c r="AA160" s="104" t="s">
        <v>57</v>
      </c>
      <c r="AB160" s="37"/>
      <c r="AC160" s="37"/>
      <c r="AD160" s="115" t="s">
        <v>759</v>
      </c>
      <c r="AE160" s="105"/>
      <c r="AF160" s="205"/>
      <c r="AG160" s="34" t="s">
        <v>52</v>
      </c>
      <c r="AH160" s="34">
        <v>500</v>
      </c>
      <c r="AI160" s="33">
        <v>200</v>
      </c>
      <c r="AJ160" s="33"/>
      <c r="AK160" s="33">
        <f t="shared" si="10"/>
        <v>300</v>
      </c>
      <c r="AL160" s="213">
        <f t="shared" si="9"/>
        <v>0</v>
      </c>
      <c r="AN160" s="214"/>
    </row>
    <row r="161" s="2" customFormat="1" ht="76" hidden="1" customHeight="1" spans="1:40">
      <c r="A161" s="33">
        <v>154</v>
      </c>
      <c r="B161" s="34" t="s">
        <v>42</v>
      </c>
      <c r="C161" s="37" t="s">
        <v>65</v>
      </c>
      <c r="D161" s="37" t="s">
        <v>128</v>
      </c>
      <c r="E161" s="37" t="s">
        <v>922</v>
      </c>
      <c r="F161" s="37" t="s">
        <v>248</v>
      </c>
      <c r="G161" s="37" t="s">
        <v>923</v>
      </c>
      <c r="H161" s="37" t="s">
        <v>48</v>
      </c>
      <c r="I161" s="73" t="s">
        <v>924</v>
      </c>
      <c r="J161" s="34">
        <v>200</v>
      </c>
      <c r="K161" s="34">
        <v>200</v>
      </c>
      <c r="L161" s="33"/>
      <c r="M161" s="33"/>
      <c r="N161" s="73" t="s">
        <v>925</v>
      </c>
      <c r="O161" s="73"/>
      <c r="P161" s="171">
        <v>5000</v>
      </c>
      <c r="Q161" s="37" t="s">
        <v>52</v>
      </c>
      <c r="R161" s="37" t="s">
        <v>56</v>
      </c>
      <c r="S161" s="37" t="s">
        <v>56</v>
      </c>
      <c r="T161" s="37" t="s">
        <v>757</v>
      </c>
      <c r="U161" s="37" t="s">
        <v>253</v>
      </c>
      <c r="V161" s="37" t="s">
        <v>910</v>
      </c>
      <c r="W161" s="91">
        <v>15825092186</v>
      </c>
      <c r="X161" s="34" t="s">
        <v>56</v>
      </c>
      <c r="Y161" s="124">
        <v>45384</v>
      </c>
      <c r="Z161" s="124">
        <v>45628</v>
      </c>
      <c r="AA161" s="104" t="s">
        <v>57</v>
      </c>
      <c r="AB161" s="37"/>
      <c r="AC161" s="37"/>
      <c r="AD161" s="115" t="s">
        <v>759</v>
      </c>
      <c r="AE161" s="105"/>
      <c r="AF161" s="205"/>
      <c r="AG161" s="34" t="s">
        <v>52</v>
      </c>
      <c r="AH161" s="34">
        <v>200</v>
      </c>
      <c r="AI161" s="33">
        <v>100</v>
      </c>
      <c r="AJ161" s="33"/>
      <c r="AK161" s="33">
        <f t="shared" si="10"/>
        <v>100</v>
      </c>
      <c r="AL161" s="213">
        <f t="shared" si="9"/>
        <v>0</v>
      </c>
      <c r="AN161" s="214"/>
    </row>
    <row r="162" s="2" customFormat="1" ht="177" hidden="1" customHeight="1" spans="1:40">
      <c r="A162" s="33">
        <v>155</v>
      </c>
      <c r="B162" s="34" t="s">
        <v>42</v>
      </c>
      <c r="C162" s="37" t="s">
        <v>43</v>
      </c>
      <c r="D162" s="37" t="s">
        <v>44</v>
      </c>
      <c r="E162" s="37" t="s">
        <v>926</v>
      </c>
      <c r="F162" s="37" t="s">
        <v>223</v>
      </c>
      <c r="G162" s="37" t="s">
        <v>239</v>
      </c>
      <c r="H162" s="37" t="s">
        <v>48</v>
      </c>
      <c r="I162" s="76" t="s">
        <v>927</v>
      </c>
      <c r="J162" s="34">
        <v>480</v>
      </c>
      <c r="K162" s="34">
        <v>480</v>
      </c>
      <c r="L162" s="33">
        <v>0</v>
      </c>
      <c r="M162" s="33">
        <v>0</v>
      </c>
      <c r="N162" s="73" t="s">
        <v>928</v>
      </c>
      <c r="O162" s="73" t="s">
        <v>514</v>
      </c>
      <c r="P162" s="171">
        <v>1563</v>
      </c>
      <c r="Q162" s="37" t="s">
        <v>52</v>
      </c>
      <c r="R162" s="37" t="s">
        <v>52</v>
      </c>
      <c r="S162" s="37" t="s">
        <v>52</v>
      </c>
      <c r="T162" s="37" t="s">
        <v>757</v>
      </c>
      <c r="U162" s="37" t="s">
        <v>228</v>
      </c>
      <c r="V162" s="37" t="s">
        <v>229</v>
      </c>
      <c r="W162" s="91">
        <v>13408705686</v>
      </c>
      <c r="X162" s="34" t="s">
        <v>56</v>
      </c>
      <c r="Y162" s="124">
        <v>45413</v>
      </c>
      <c r="Z162" s="124">
        <v>45627</v>
      </c>
      <c r="AA162" s="104" t="s">
        <v>57</v>
      </c>
      <c r="AB162" s="37"/>
      <c r="AC162" s="37"/>
      <c r="AD162" s="115" t="s">
        <v>759</v>
      </c>
      <c r="AE162" s="105"/>
      <c r="AF162" s="205"/>
      <c r="AG162" s="34" t="s">
        <v>52</v>
      </c>
      <c r="AH162" s="34">
        <v>480</v>
      </c>
      <c r="AI162" s="33">
        <v>200</v>
      </c>
      <c r="AJ162" s="33">
        <v>0</v>
      </c>
      <c r="AK162" s="33">
        <f t="shared" si="10"/>
        <v>280</v>
      </c>
      <c r="AL162" s="213">
        <f t="shared" si="9"/>
        <v>0</v>
      </c>
      <c r="AN162" s="214"/>
    </row>
    <row r="163" s="2" customFormat="1" ht="109" hidden="1" customHeight="1" spans="1:40">
      <c r="A163" s="33">
        <v>156</v>
      </c>
      <c r="B163" s="34" t="s">
        <v>42</v>
      </c>
      <c r="C163" s="37" t="s">
        <v>43</v>
      </c>
      <c r="D163" s="37" t="s">
        <v>929</v>
      </c>
      <c r="E163" s="37" t="s">
        <v>930</v>
      </c>
      <c r="F163" s="37" t="s">
        <v>591</v>
      </c>
      <c r="G163" s="37" t="s">
        <v>592</v>
      </c>
      <c r="H163" s="37" t="s">
        <v>48</v>
      </c>
      <c r="I163" s="73" t="s">
        <v>931</v>
      </c>
      <c r="J163" s="34">
        <v>300</v>
      </c>
      <c r="K163" s="34">
        <v>300</v>
      </c>
      <c r="L163" s="33"/>
      <c r="M163" s="33"/>
      <c r="N163" s="75" t="s">
        <v>932</v>
      </c>
      <c r="O163" s="73" t="s">
        <v>78</v>
      </c>
      <c r="P163" s="171">
        <v>341</v>
      </c>
      <c r="Q163" s="37" t="s">
        <v>52</v>
      </c>
      <c r="R163" s="37" t="s">
        <v>52</v>
      </c>
      <c r="S163" s="37" t="s">
        <v>52</v>
      </c>
      <c r="T163" s="37" t="s">
        <v>757</v>
      </c>
      <c r="U163" s="37" t="s">
        <v>597</v>
      </c>
      <c r="V163" s="37" t="s">
        <v>810</v>
      </c>
      <c r="W163" s="91">
        <v>18587396999</v>
      </c>
      <c r="X163" s="34" t="s">
        <v>56</v>
      </c>
      <c r="Y163" s="124">
        <v>45292</v>
      </c>
      <c r="Z163" s="124">
        <v>45627</v>
      </c>
      <c r="AA163" s="104" t="s">
        <v>57</v>
      </c>
      <c r="AB163" s="37"/>
      <c r="AC163" s="37"/>
      <c r="AD163" s="115" t="s">
        <v>759</v>
      </c>
      <c r="AE163" s="105"/>
      <c r="AF163" s="205"/>
      <c r="AG163" s="34" t="s">
        <v>52</v>
      </c>
      <c r="AH163" s="34">
        <v>300</v>
      </c>
      <c r="AI163" s="33">
        <v>100</v>
      </c>
      <c r="AJ163" s="33"/>
      <c r="AK163" s="33">
        <f t="shared" si="10"/>
        <v>200</v>
      </c>
      <c r="AL163" s="213">
        <f t="shared" si="9"/>
        <v>0</v>
      </c>
      <c r="AN163" s="214"/>
    </row>
    <row r="164" s="2" customFormat="1" ht="119" hidden="1" customHeight="1" spans="1:40">
      <c r="A164" s="33">
        <v>157</v>
      </c>
      <c r="B164" s="34" t="s">
        <v>42</v>
      </c>
      <c r="C164" s="37" t="s">
        <v>65</v>
      </c>
      <c r="D164" s="37" t="s">
        <v>66</v>
      </c>
      <c r="E164" s="37" t="s">
        <v>933</v>
      </c>
      <c r="F164" s="37" t="s">
        <v>91</v>
      </c>
      <c r="G164" s="37" t="s">
        <v>934</v>
      </c>
      <c r="H164" s="37" t="s">
        <v>75</v>
      </c>
      <c r="I164" s="73" t="s">
        <v>935</v>
      </c>
      <c r="J164" s="34">
        <v>2000</v>
      </c>
      <c r="K164" s="34">
        <v>2000</v>
      </c>
      <c r="L164" s="33"/>
      <c r="M164" s="33">
        <v>0</v>
      </c>
      <c r="N164" s="73" t="s">
        <v>936</v>
      </c>
      <c r="O164" s="75" t="s">
        <v>936</v>
      </c>
      <c r="P164" s="171">
        <v>300</v>
      </c>
      <c r="Q164" s="37" t="s">
        <v>52</v>
      </c>
      <c r="R164" s="37" t="s">
        <v>56</v>
      </c>
      <c r="S164" s="37" t="s">
        <v>52</v>
      </c>
      <c r="T164" s="37" t="s">
        <v>757</v>
      </c>
      <c r="U164" s="37" t="s">
        <v>54</v>
      </c>
      <c r="V164" s="37" t="s">
        <v>55</v>
      </c>
      <c r="W164" s="91">
        <v>18314573946</v>
      </c>
      <c r="X164" s="34" t="s">
        <v>56</v>
      </c>
      <c r="Y164" s="124">
        <v>45352</v>
      </c>
      <c r="Z164" s="124">
        <v>45627</v>
      </c>
      <c r="AA164" s="104" t="s">
        <v>57</v>
      </c>
      <c r="AB164" s="37"/>
      <c r="AC164" s="37"/>
      <c r="AD164" s="115" t="s">
        <v>759</v>
      </c>
      <c r="AE164" s="105"/>
      <c r="AF164" s="205"/>
      <c r="AG164" s="34" t="s">
        <v>52</v>
      </c>
      <c r="AH164" s="34">
        <v>2000</v>
      </c>
      <c r="AI164" s="33">
        <v>500</v>
      </c>
      <c r="AJ164" s="33"/>
      <c r="AK164" s="33">
        <f t="shared" si="10"/>
        <v>1500</v>
      </c>
      <c r="AL164" s="213">
        <f t="shared" si="9"/>
        <v>0</v>
      </c>
      <c r="AN164" s="214"/>
    </row>
    <row r="165" s="2" customFormat="1" ht="119" hidden="1" customHeight="1" spans="1:40">
      <c r="A165" s="33">
        <v>158</v>
      </c>
      <c r="B165" s="34" t="s">
        <v>42</v>
      </c>
      <c r="C165" s="37" t="s">
        <v>43</v>
      </c>
      <c r="D165" s="37" t="s">
        <v>853</v>
      </c>
      <c r="E165" s="37" t="s">
        <v>937</v>
      </c>
      <c r="F165" s="37" t="s">
        <v>91</v>
      </c>
      <c r="G165" s="37" t="s">
        <v>938</v>
      </c>
      <c r="H165" s="37" t="s">
        <v>48</v>
      </c>
      <c r="I165" s="73" t="s">
        <v>939</v>
      </c>
      <c r="J165" s="34">
        <v>2300</v>
      </c>
      <c r="K165" s="34">
        <v>2300</v>
      </c>
      <c r="L165" s="33">
        <v>0</v>
      </c>
      <c r="M165" s="33">
        <v>0</v>
      </c>
      <c r="N165" s="75" t="s">
        <v>940</v>
      </c>
      <c r="O165" s="73" t="s">
        <v>858</v>
      </c>
      <c r="P165" s="171">
        <v>48753</v>
      </c>
      <c r="Q165" s="37" t="s">
        <v>52</v>
      </c>
      <c r="R165" s="37" t="s">
        <v>56</v>
      </c>
      <c r="S165" s="37" t="s">
        <v>52</v>
      </c>
      <c r="T165" s="37" t="s">
        <v>757</v>
      </c>
      <c r="U165" s="37" t="s">
        <v>95</v>
      </c>
      <c r="V165" s="37" t="s">
        <v>96</v>
      </c>
      <c r="W165" s="91">
        <v>13648747575</v>
      </c>
      <c r="X165" s="34" t="s">
        <v>56</v>
      </c>
      <c r="Y165" s="124">
        <v>45505</v>
      </c>
      <c r="Z165" s="124">
        <v>45627</v>
      </c>
      <c r="AA165" s="104" t="s">
        <v>57</v>
      </c>
      <c r="AB165" s="37"/>
      <c r="AC165" s="37"/>
      <c r="AD165" s="115" t="s">
        <v>759</v>
      </c>
      <c r="AE165" s="105"/>
      <c r="AF165" s="205"/>
      <c r="AG165" s="34" t="s">
        <v>52</v>
      </c>
      <c r="AH165" s="34">
        <v>2300</v>
      </c>
      <c r="AI165" s="33">
        <v>500</v>
      </c>
      <c r="AJ165" s="33">
        <v>0</v>
      </c>
      <c r="AK165" s="33">
        <f t="shared" si="10"/>
        <v>1800</v>
      </c>
      <c r="AL165" s="213">
        <f t="shared" si="9"/>
        <v>0</v>
      </c>
      <c r="AN165" s="214"/>
    </row>
    <row r="166" s="2" customFormat="1" ht="72" hidden="1" customHeight="1" spans="1:40">
      <c r="A166" s="33">
        <v>159</v>
      </c>
      <c r="B166" s="34" t="s">
        <v>42</v>
      </c>
      <c r="C166" s="37" t="s">
        <v>65</v>
      </c>
      <c r="D166" s="37" t="s">
        <v>66</v>
      </c>
      <c r="E166" s="37" t="s">
        <v>941</v>
      </c>
      <c r="F166" s="37" t="s">
        <v>198</v>
      </c>
      <c r="G166" s="37" t="s">
        <v>860</v>
      </c>
      <c r="H166" s="37" t="s">
        <v>48</v>
      </c>
      <c r="I166" s="73" t="s">
        <v>942</v>
      </c>
      <c r="J166" s="34">
        <v>980</v>
      </c>
      <c r="K166" s="34">
        <v>980</v>
      </c>
      <c r="L166" s="33"/>
      <c r="M166" s="33"/>
      <c r="N166" s="73" t="s">
        <v>943</v>
      </c>
      <c r="O166" s="73" t="s">
        <v>863</v>
      </c>
      <c r="P166" s="171" t="s">
        <v>944</v>
      </c>
      <c r="Q166" s="37" t="s">
        <v>52</v>
      </c>
      <c r="R166" s="37" t="s">
        <v>56</v>
      </c>
      <c r="S166" s="37" t="s">
        <v>56</v>
      </c>
      <c r="T166" s="37" t="s">
        <v>757</v>
      </c>
      <c r="U166" s="37" t="s">
        <v>203</v>
      </c>
      <c r="V166" s="37" t="s">
        <v>204</v>
      </c>
      <c r="W166" s="91">
        <v>15887905589</v>
      </c>
      <c r="X166" s="34" t="s">
        <v>56</v>
      </c>
      <c r="Y166" s="124">
        <v>45352</v>
      </c>
      <c r="Z166" s="124">
        <v>45656</v>
      </c>
      <c r="AA166" s="104" t="s">
        <v>57</v>
      </c>
      <c r="AB166" s="37"/>
      <c r="AC166" s="37"/>
      <c r="AD166" s="115" t="s">
        <v>759</v>
      </c>
      <c r="AE166" s="105"/>
      <c r="AF166" s="205"/>
      <c r="AG166" s="34" t="s">
        <v>52</v>
      </c>
      <c r="AH166" s="34">
        <v>980</v>
      </c>
      <c r="AI166" s="33">
        <v>300</v>
      </c>
      <c r="AJ166" s="33"/>
      <c r="AK166" s="33">
        <f t="shared" si="10"/>
        <v>680</v>
      </c>
      <c r="AL166" s="213">
        <f t="shared" si="9"/>
        <v>0</v>
      </c>
      <c r="AN166" s="214"/>
    </row>
    <row r="167" s="2" customFormat="1" ht="89" hidden="1" customHeight="1" spans="1:40">
      <c r="A167" s="33">
        <v>160</v>
      </c>
      <c r="B167" s="34" t="s">
        <v>42</v>
      </c>
      <c r="C167" s="37" t="s">
        <v>43</v>
      </c>
      <c r="D167" s="37" t="s">
        <v>853</v>
      </c>
      <c r="E167" s="37" t="s">
        <v>945</v>
      </c>
      <c r="F167" s="37" t="s">
        <v>654</v>
      </c>
      <c r="G167" s="37" t="s">
        <v>946</v>
      </c>
      <c r="H167" s="37" t="s">
        <v>48</v>
      </c>
      <c r="I167" s="73" t="s">
        <v>947</v>
      </c>
      <c r="J167" s="34">
        <v>2090</v>
      </c>
      <c r="K167" s="34">
        <v>2090</v>
      </c>
      <c r="L167" s="33"/>
      <c r="M167" s="33">
        <v>0</v>
      </c>
      <c r="N167" s="73" t="s">
        <v>948</v>
      </c>
      <c r="O167" s="73" t="s">
        <v>858</v>
      </c>
      <c r="P167" s="171">
        <v>33941</v>
      </c>
      <c r="Q167" s="37" t="s">
        <v>52</v>
      </c>
      <c r="R167" s="37" t="s">
        <v>56</v>
      </c>
      <c r="S167" s="37" t="s">
        <v>52</v>
      </c>
      <c r="T167" s="37" t="s">
        <v>757</v>
      </c>
      <c r="U167" s="37" t="s">
        <v>658</v>
      </c>
      <c r="V167" s="37" t="s">
        <v>775</v>
      </c>
      <c r="W167" s="91">
        <v>13887465176</v>
      </c>
      <c r="X167" s="34" t="s">
        <v>56</v>
      </c>
      <c r="Y167" s="124">
        <v>45505</v>
      </c>
      <c r="Z167" s="124">
        <v>45627</v>
      </c>
      <c r="AA167" s="104" t="s">
        <v>57</v>
      </c>
      <c r="AB167" s="37"/>
      <c r="AC167" s="37"/>
      <c r="AD167" s="115" t="s">
        <v>759</v>
      </c>
      <c r="AE167" s="105"/>
      <c r="AF167" s="205"/>
      <c r="AG167" s="34" t="s">
        <v>52</v>
      </c>
      <c r="AH167" s="34">
        <v>2090</v>
      </c>
      <c r="AI167" s="33">
        <v>500</v>
      </c>
      <c r="AJ167" s="33"/>
      <c r="AK167" s="33">
        <f t="shared" si="10"/>
        <v>1590</v>
      </c>
      <c r="AL167" s="213">
        <f t="shared" si="9"/>
        <v>0</v>
      </c>
      <c r="AN167" s="214"/>
    </row>
    <row r="168" s="2" customFormat="1" ht="96" hidden="1" customHeight="1" spans="1:40">
      <c r="A168" s="33">
        <v>161</v>
      </c>
      <c r="B168" s="34" t="s">
        <v>42</v>
      </c>
      <c r="C168" s="37" t="s">
        <v>43</v>
      </c>
      <c r="D168" s="37" t="s">
        <v>929</v>
      </c>
      <c r="E168" s="37" t="s">
        <v>949</v>
      </c>
      <c r="F168" s="37" t="s">
        <v>91</v>
      </c>
      <c r="G168" s="37" t="s">
        <v>950</v>
      </c>
      <c r="H168" s="37" t="s">
        <v>48</v>
      </c>
      <c r="I168" s="75" t="s">
        <v>951</v>
      </c>
      <c r="J168" s="34">
        <v>400</v>
      </c>
      <c r="K168" s="34">
        <v>400</v>
      </c>
      <c r="L168" s="33"/>
      <c r="M168" s="33"/>
      <c r="N168" s="73" t="s">
        <v>952</v>
      </c>
      <c r="O168" s="73" t="s">
        <v>78</v>
      </c>
      <c r="P168" s="171">
        <v>806</v>
      </c>
      <c r="Q168" s="34" t="s">
        <v>52</v>
      </c>
      <c r="R168" s="37" t="s">
        <v>52</v>
      </c>
      <c r="S168" s="37" t="s">
        <v>52</v>
      </c>
      <c r="T168" s="37" t="s">
        <v>757</v>
      </c>
      <c r="U168" s="37" t="s">
        <v>95</v>
      </c>
      <c r="V168" s="37" t="s">
        <v>96</v>
      </c>
      <c r="W168" s="91" t="s">
        <v>953</v>
      </c>
      <c r="X168" s="34" t="s">
        <v>56</v>
      </c>
      <c r="Y168" s="124">
        <v>45474</v>
      </c>
      <c r="Z168" s="124">
        <v>45657</v>
      </c>
      <c r="AA168" s="104" t="s">
        <v>57</v>
      </c>
      <c r="AB168" s="37"/>
      <c r="AC168" s="37"/>
      <c r="AD168" s="115" t="s">
        <v>759</v>
      </c>
      <c r="AE168" s="105"/>
      <c r="AF168" s="205"/>
      <c r="AG168" s="34" t="s">
        <v>52</v>
      </c>
      <c r="AH168" s="34">
        <v>400</v>
      </c>
      <c r="AI168" s="33">
        <v>200</v>
      </c>
      <c r="AJ168" s="33"/>
      <c r="AK168" s="33">
        <f t="shared" si="10"/>
        <v>200</v>
      </c>
      <c r="AL168" s="213">
        <f t="shared" si="9"/>
        <v>0</v>
      </c>
      <c r="AN168" s="214"/>
    </row>
    <row r="169" s="2" customFormat="1" ht="131" hidden="1" customHeight="1" spans="1:40">
      <c r="A169" s="33">
        <v>162</v>
      </c>
      <c r="B169" s="34" t="s">
        <v>42</v>
      </c>
      <c r="C169" s="37" t="s">
        <v>43</v>
      </c>
      <c r="D169" s="37" t="s">
        <v>929</v>
      </c>
      <c r="E169" s="37" t="s">
        <v>954</v>
      </c>
      <c r="F169" s="37" t="s">
        <v>130</v>
      </c>
      <c r="G169" s="37" t="s">
        <v>955</v>
      </c>
      <c r="H169" s="37" t="s">
        <v>48</v>
      </c>
      <c r="I169" s="73" t="s">
        <v>956</v>
      </c>
      <c r="J169" s="34">
        <v>491</v>
      </c>
      <c r="K169" s="34">
        <v>491</v>
      </c>
      <c r="L169" s="33"/>
      <c r="M169" s="33">
        <v>0</v>
      </c>
      <c r="N169" s="73" t="s">
        <v>957</v>
      </c>
      <c r="O169" s="73" t="s">
        <v>958</v>
      </c>
      <c r="P169" s="171">
        <v>354</v>
      </c>
      <c r="Q169" s="37" t="s">
        <v>52</v>
      </c>
      <c r="R169" s="37" t="s">
        <v>56</v>
      </c>
      <c r="S169" s="37" t="s">
        <v>52</v>
      </c>
      <c r="T169" s="37" t="s">
        <v>757</v>
      </c>
      <c r="U169" s="37" t="s">
        <v>134</v>
      </c>
      <c r="V169" s="37" t="s">
        <v>135</v>
      </c>
      <c r="W169" s="91" t="s">
        <v>136</v>
      </c>
      <c r="X169" s="34" t="s">
        <v>56</v>
      </c>
      <c r="Y169" s="124">
        <v>45352</v>
      </c>
      <c r="Z169" s="124">
        <v>45657</v>
      </c>
      <c r="AA169" s="104" t="s">
        <v>57</v>
      </c>
      <c r="AB169" s="37"/>
      <c r="AC169" s="37"/>
      <c r="AD169" s="115" t="s">
        <v>759</v>
      </c>
      <c r="AE169" s="105"/>
      <c r="AF169" s="205"/>
      <c r="AG169" s="34" t="s">
        <v>52</v>
      </c>
      <c r="AH169" s="34">
        <v>491</v>
      </c>
      <c r="AI169" s="33">
        <v>200</v>
      </c>
      <c r="AJ169" s="33"/>
      <c r="AK169" s="33">
        <f t="shared" si="10"/>
        <v>291</v>
      </c>
      <c r="AL169" s="213">
        <f t="shared" si="9"/>
        <v>0</v>
      </c>
      <c r="AN169" s="214"/>
    </row>
    <row r="170" s="2" customFormat="1" ht="109" hidden="1" customHeight="1" spans="1:40">
      <c r="A170" s="33">
        <v>163</v>
      </c>
      <c r="B170" s="34" t="s">
        <v>42</v>
      </c>
      <c r="C170" s="37" t="s">
        <v>43</v>
      </c>
      <c r="D170" s="37" t="s">
        <v>44</v>
      </c>
      <c r="E170" s="37" t="s">
        <v>959</v>
      </c>
      <c r="F170" s="37" t="s">
        <v>223</v>
      </c>
      <c r="G170" s="37" t="s">
        <v>960</v>
      </c>
      <c r="H170" s="37" t="s">
        <v>48</v>
      </c>
      <c r="I170" s="73" t="s">
        <v>961</v>
      </c>
      <c r="J170" s="34">
        <v>200</v>
      </c>
      <c r="K170" s="34">
        <v>200</v>
      </c>
      <c r="L170" s="33"/>
      <c r="M170" s="33"/>
      <c r="N170" s="73" t="s">
        <v>962</v>
      </c>
      <c r="O170" s="73" t="s">
        <v>729</v>
      </c>
      <c r="P170" s="171">
        <v>1610</v>
      </c>
      <c r="Q170" s="37" t="s">
        <v>52</v>
      </c>
      <c r="R170" s="37" t="s">
        <v>56</v>
      </c>
      <c r="S170" s="37" t="s">
        <v>56</v>
      </c>
      <c r="T170" s="37" t="s">
        <v>757</v>
      </c>
      <c r="U170" s="37" t="s">
        <v>228</v>
      </c>
      <c r="V170" s="37" t="s">
        <v>822</v>
      </c>
      <c r="W170" s="91">
        <v>13408765275</v>
      </c>
      <c r="X170" s="34" t="s">
        <v>56</v>
      </c>
      <c r="Y170" s="124">
        <v>45505</v>
      </c>
      <c r="Z170" s="124">
        <v>45627</v>
      </c>
      <c r="AA170" s="104" t="s">
        <v>518</v>
      </c>
      <c r="AB170" s="37"/>
      <c r="AC170" s="37"/>
      <c r="AD170" s="115" t="s">
        <v>759</v>
      </c>
      <c r="AE170" s="105"/>
      <c r="AF170" s="205"/>
      <c r="AG170" s="34" t="s">
        <v>52</v>
      </c>
      <c r="AH170" s="34">
        <v>200</v>
      </c>
      <c r="AI170" s="34">
        <v>100</v>
      </c>
      <c r="AJ170" s="33"/>
      <c r="AK170" s="33">
        <f t="shared" si="10"/>
        <v>100</v>
      </c>
      <c r="AL170" s="213">
        <f t="shared" si="9"/>
        <v>0</v>
      </c>
      <c r="AN170" s="214"/>
    </row>
    <row r="171" s="2" customFormat="1" ht="108" hidden="1" customHeight="1" spans="1:40">
      <c r="A171" s="33">
        <v>164</v>
      </c>
      <c r="B171" s="34" t="s">
        <v>42</v>
      </c>
      <c r="C171" s="37" t="s">
        <v>43</v>
      </c>
      <c r="D171" s="37" t="s">
        <v>44</v>
      </c>
      <c r="E171" s="37" t="s">
        <v>963</v>
      </c>
      <c r="F171" s="37" t="s">
        <v>223</v>
      </c>
      <c r="G171" s="37" t="s">
        <v>964</v>
      </c>
      <c r="H171" s="37" t="s">
        <v>48</v>
      </c>
      <c r="I171" s="73" t="s">
        <v>965</v>
      </c>
      <c r="J171" s="34">
        <v>58</v>
      </c>
      <c r="K171" s="34">
        <v>58</v>
      </c>
      <c r="L171" s="33"/>
      <c r="M171" s="33"/>
      <c r="N171" s="73" t="s">
        <v>966</v>
      </c>
      <c r="O171" s="73" t="s">
        <v>729</v>
      </c>
      <c r="P171" s="171">
        <v>493</v>
      </c>
      <c r="Q171" s="37" t="s">
        <v>52</v>
      </c>
      <c r="R171" s="37" t="s">
        <v>56</v>
      </c>
      <c r="S171" s="37" t="s">
        <v>56</v>
      </c>
      <c r="T171" s="37" t="s">
        <v>757</v>
      </c>
      <c r="U171" s="37" t="s">
        <v>228</v>
      </c>
      <c r="V171" s="37" t="s">
        <v>822</v>
      </c>
      <c r="W171" s="91">
        <v>13408765275</v>
      </c>
      <c r="X171" s="34" t="s">
        <v>56</v>
      </c>
      <c r="Y171" s="124">
        <v>45505</v>
      </c>
      <c r="Z171" s="124">
        <v>45627</v>
      </c>
      <c r="AA171" s="104" t="s">
        <v>518</v>
      </c>
      <c r="AB171" s="37"/>
      <c r="AC171" s="37"/>
      <c r="AD171" s="115" t="s">
        <v>759</v>
      </c>
      <c r="AE171" s="105"/>
      <c r="AF171" s="205"/>
      <c r="AG171" s="34" t="s">
        <v>52</v>
      </c>
      <c r="AH171" s="34">
        <v>58</v>
      </c>
      <c r="AI171" s="34">
        <v>58</v>
      </c>
      <c r="AJ171" s="33"/>
      <c r="AK171" s="33">
        <f t="shared" si="10"/>
        <v>0</v>
      </c>
      <c r="AL171" s="213">
        <f t="shared" si="9"/>
        <v>0</v>
      </c>
      <c r="AN171" s="214"/>
    </row>
    <row r="172" s="2" customFormat="1" ht="99" customHeight="1" spans="1:40">
      <c r="A172" s="33">
        <v>165</v>
      </c>
      <c r="B172" s="34" t="s">
        <v>42</v>
      </c>
      <c r="C172" s="37" t="s">
        <v>65</v>
      </c>
      <c r="D172" s="37" t="s">
        <v>66</v>
      </c>
      <c r="E172" s="37" t="s">
        <v>967</v>
      </c>
      <c r="F172" s="37" t="s">
        <v>68</v>
      </c>
      <c r="G172" s="37" t="s">
        <v>968</v>
      </c>
      <c r="H172" s="37" t="s">
        <v>75</v>
      </c>
      <c r="I172" s="73" t="s">
        <v>969</v>
      </c>
      <c r="J172" s="34">
        <v>5000</v>
      </c>
      <c r="K172" s="34"/>
      <c r="L172" s="33">
        <v>5000</v>
      </c>
      <c r="M172" s="33"/>
      <c r="N172" s="73" t="s">
        <v>970</v>
      </c>
      <c r="O172" s="73" t="s">
        <v>971</v>
      </c>
      <c r="P172" s="171">
        <v>1000</v>
      </c>
      <c r="Q172" s="37" t="s">
        <v>52</v>
      </c>
      <c r="R172" s="37" t="s">
        <v>52</v>
      </c>
      <c r="S172" s="37" t="s">
        <v>52</v>
      </c>
      <c r="T172" s="37" t="s">
        <v>757</v>
      </c>
      <c r="U172" s="37" t="s">
        <v>54</v>
      </c>
      <c r="V172" s="37" t="s">
        <v>972</v>
      </c>
      <c r="W172" s="91" t="s">
        <v>973</v>
      </c>
      <c r="X172" s="34" t="s">
        <v>56</v>
      </c>
      <c r="Y172" s="124">
        <v>45505</v>
      </c>
      <c r="Z172" s="124">
        <v>45627</v>
      </c>
      <c r="AA172" s="104" t="s">
        <v>518</v>
      </c>
      <c r="AB172" s="37"/>
      <c r="AC172" s="37"/>
      <c r="AD172" s="115" t="s">
        <v>759</v>
      </c>
      <c r="AE172" s="105"/>
      <c r="AF172" s="205"/>
      <c r="AG172" s="34" t="s">
        <v>520</v>
      </c>
      <c r="AH172" s="34">
        <v>5000</v>
      </c>
      <c r="AI172" s="34"/>
      <c r="AJ172" s="33">
        <v>5000</v>
      </c>
      <c r="AK172" s="33">
        <f t="shared" si="10"/>
        <v>0</v>
      </c>
      <c r="AL172" s="213">
        <f t="shared" si="9"/>
        <v>0</v>
      </c>
      <c r="AN172" s="214">
        <f>L172-AJ172</f>
        <v>0</v>
      </c>
    </row>
    <row r="173" s="2" customFormat="1" ht="85" hidden="1" customHeight="1" spans="1:40">
      <c r="A173" s="33">
        <v>166</v>
      </c>
      <c r="B173" s="34" t="s">
        <v>42</v>
      </c>
      <c r="C173" s="37" t="s">
        <v>43</v>
      </c>
      <c r="D173" s="37" t="s">
        <v>853</v>
      </c>
      <c r="E173" s="37" t="s">
        <v>974</v>
      </c>
      <c r="F173" s="37" t="s">
        <v>975</v>
      </c>
      <c r="G173" s="37" t="s">
        <v>976</v>
      </c>
      <c r="H173" s="37" t="s">
        <v>48</v>
      </c>
      <c r="I173" s="73" t="s">
        <v>977</v>
      </c>
      <c r="J173" s="34">
        <v>300</v>
      </c>
      <c r="K173" s="34">
        <v>300</v>
      </c>
      <c r="L173" s="33"/>
      <c r="M173" s="33"/>
      <c r="N173" s="73" t="s">
        <v>978</v>
      </c>
      <c r="O173" s="73" t="s">
        <v>858</v>
      </c>
      <c r="P173" s="171">
        <v>159</v>
      </c>
      <c r="Q173" s="37" t="s">
        <v>52</v>
      </c>
      <c r="R173" s="37" t="s">
        <v>56</v>
      </c>
      <c r="S173" s="37" t="s">
        <v>56</v>
      </c>
      <c r="T173" s="37" t="s">
        <v>757</v>
      </c>
      <c r="U173" s="37" t="s">
        <v>979</v>
      </c>
      <c r="V173" s="37"/>
      <c r="W173" s="91"/>
      <c r="X173" s="34" t="s">
        <v>56</v>
      </c>
      <c r="Y173" s="124">
        <v>45474</v>
      </c>
      <c r="Z173" s="124">
        <v>45627</v>
      </c>
      <c r="AA173" s="104" t="s">
        <v>518</v>
      </c>
      <c r="AB173" s="37"/>
      <c r="AC173" s="37"/>
      <c r="AD173" s="115" t="s">
        <v>759</v>
      </c>
      <c r="AE173" s="105"/>
      <c r="AF173" s="205"/>
      <c r="AG173" s="34" t="s">
        <v>52</v>
      </c>
      <c r="AH173" s="34">
        <v>300</v>
      </c>
      <c r="AI173" s="34">
        <v>100</v>
      </c>
      <c r="AJ173" s="33"/>
      <c r="AK173" s="33">
        <f t="shared" si="10"/>
        <v>200</v>
      </c>
      <c r="AL173" s="213">
        <f t="shared" si="9"/>
        <v>0</v>
      </c>
      <c r="AN173" s="214"/>
    </row>
    <row r="174" s="2" customFormat="1" ht="131" hidden="1" customHeight="1" spans="1:40">
      <c r="A174" s="33">
        <v>167</v>
      </c>
      <c r="B174" s="34" t="s">
        <v>42</v>
      </c>
      <c r="C174" s="37" t="s">
        <v>43</v>
      </c>
      <c r="D174" s="37" t="s">
        <v>44</v>
      </c>
      <c r="E174" s="37" t="s">
        <v>954</v>
      </c>
      <c r="F174" s="37" t="s">
        <v>130</v>
      </c>
      <c r="G174" s="37" t="s">
        <v>955</v>
      </c>
      <c r="H174" s="37" t="s">
        <v>48</v>
      </c>
      <c r="I174" s="73" t="s">
        <v>956</v>
      </c>
      <c r="J174" s="34">
        <v>491</v>
      </c>
      <c r="K174" s="34">
        <v>491</v>
      </c>
      <c r="L174" s="33"/>
      <c r="M174" s="33">
        <v>0</v>
      </c>
      <c r="N174" s="73" t="s">
        <v>957</v>
      </c>
      <c r="O174" s="73" t="s">
        <v>958</v>
      </c>
      <c r="P174" s="171">
        <v>354</v>
      </c>
      <c r="Q174" s="37" t="s">
        <v>52</v>
      </c>
      <c r="R174" s="37" t="s">
        <v>56</v>
      </c>
      <c r="S174" s="37" t="s">
        <v>52</v>
      </c>
      <c r="T174" s="37" t="s">
        <v>757</v>
      </c>
      <c r="U174" s="37" t="s">
        <v>134</v>
      </c>
      <c r="V174" s="37" t="s">
        <v>135</v>
      </c>
      <c r="W174" s="91" t="s">
        <v>136</v>
      </c>
      <c r="X174" s="34" t="s">
        <v>56</v>
      </c>
      <c r="Y174" s="124">
        <v>45352</v>
      </c>
      <c r="Z174" s="124">
        <v>45657</v>
      </c>
      <c r="AA174" s="104" t="s">
        <v>518</v>
      </c>
      <c r="AB174" s="37"/>
      <c r="AC174" s="37"/>
      <c r="AD174" s="115" t="s">
        <v>759</v>
      </c>
      <c r="AE174" s="105"/>
      <c r="AF174" s="205"/>
      <c r="AG174" s="34" t="s">
        <v>52</v>
      </c>
      <c r="AH174" s="34">
        <v>491</v>
      </c>
      <c r="AI174" s="34">
        <v>200</v>
      </c>
      <c r="AJ174" s="33"/>
      <c r="AK174" s="33">
        <f t="shared" si="10"/>
        <v>291</v>
      </c>
      <c r="AL174" s="213">
        <f t="shared" si="9"/>
        <v>0</v>
      </c>
      <c r="AN174" s="214"/>
    </row>
    <row r="175" s="2" customFormat="1" ht="131" hidden="1" customHeight="1" spans="1:40">
      <c r="A175" s="33">
        <v>168</v>
      </c>
      <c r="B175" s="34" t="s">
        <v>42</v>
      </c>
      <c r="C175" s="37" t="s">
        <v>43</v>
      </c>
      <c r="D175" s="37" t="s">
        <v>44</v>
      </c>
      <c r="E175" s="37" t="s">
        <v>980</v>
      </c>
      <c r="F175" s="37" t="s">
        <v>130</v>
      </c>
      <c r="G175" s="37" t="s">
        <v>131</v>
      </c>
      <c r="H175" s="37" t="s">
        <v>48</v>
      </c>
      <c r="I175" s="73" t="s">
        <v>981</v>
      </c>
      <c r="J175" s="34">
        <v>226</v>
      </c>
      <c r="K175" s="34">
        <v>226</v>
      </c>
      <c r="L175" s="33"/>
      <c r="M175" s="33">
        <v>0</v>
      </c>
      <c r="N175" s="73" t="s">
        <v>982</v>
      </c>
      <c r="O175" s="73" t="s">
        <v>958</v>
      </c>
      <c r="P175" s="171">
        <v>432</v>
      </c>
      <c r="Q175" s="37" t="s">
        <v>52</v>
      </c>
      <c r="R175" s="37" t="s">
        <v>56</v>
      </c>
      <c r="S175" s="37" t="s">
        <v>52</v>
      </c>
      <c r="T175" s="37" t="s">
        <v>757</v>
      </c>
      <c r="U175" s="37" t="s">
        <v>134</v>
      </c>
      <c r="V175" s="37" t="s">
        <v>135</v>
      </c>
      <c r="W175" s="91" t="s">
        <v>136</v>
      </c>
      <c r="X175" s="34" t="s">
        <v>56</v>
      </c>
      <c r="Y175" s="124">
        <v>45383</v>
      </c>
      <c r="Z175" s="124">
        <v>45657</v>
      </c>
      <c r="AA175" s="104" t="s">
        <v>518</v>
      </c>
      <c r="AB175" s="37"/>
      <c r="AC175" s="37"/>
      <c r="AD175" s="115" t="s">
        <v>759</v>
      </c>
      <c r="AE175" s="105"/>
      <c r="AF175" s="205"/>
      <c r="AG175" s="34" t="s">
        <v>52</v>
      </c>
      <c r="AH175" s="34">
        <v>226</v>
      </c>
      <c r="AI175" s="34">
        <v>100</v>
      </c>
      <c r="AJ175" s="33"/>
      <c r="AK175" s="33">
        <f t="shared" si="10"/>
        <v>126</v>
      </c>
      <c r="AL175" s="213">
        <f t="shared" si="9"/>
        <v>0</v>
      </c>
      <c r="AN175" s="214"/>
    </row>
    <row r="176" s="2" customFormat="1" ht="117" hidden="1" customHeight="1" spans="1:40">
      <c r="A176" s="33">
        <v>169</v>
      </c>
      <c r="B176" s="34" t="s">
        <v>42</v>
      </c>
      <c r="C176" s="37" t="s">
        <v>43</v>
      </c>
      <c r="D176" s="37" t="s">
        <v>44</v>
      </c>
      <c r="E176" s="37" t="s">
        <v>983</v>
      </c>
      <c r="F176" s="37" t="s">
        <v>68</v>
      </c>
      <c r="G176" s="37" t="s">
        <v>984</v>
      </c>
      <c r="H176" s="37" t="s">
        <v>48</v>
      </c>
      <c r="I176" s="73" t="s">
        <v>985</v>
      </c>
      <c r="J176" s="34">
        <v>130</v>
      </c>
      <c r="K176" s="33">
        <v>130</v>
      </c>
      <c r="L176" s="33"/>
      <c r="M176" s="33"/>
      <c r="N176" s="73" t="s">
        <v>986</v>
      </c>
      <c r="O176" s="73" t="s">
        <v>729</v>
      </c>
      <c r="P176" s="171">
        <v>200</v>
      </c>
      <c r="Q176" s="37" t="s">
        <v>52</v>
      </c>
      <c r="R176" s="37" t="s">
        <v>56</v>
      </c>
      <c r="S176" s="37" t="s">
        <v>56</v>
      </c>
      <c r="T176" s="37" t="s">
        <v>757</v>
      </c>
      <c r="U176" s="37" t="s">
        <v>363</v>
      </c>
      <c r="V176" s="37" t="s">
        <v>364</v>
      </c>
      <c r="W176" s="91">
        <v>15924765188</v>
      </c>
      <c r="X176" s="34" t="s">
        <v>56</v>
      </c>
      <c r="Y176" s="124">
        <v>45474</v>
      </c>
      <c r="Z176" s="124">
        <v>45627</v>
      </c>
      <c r="AA176" s="104" t="s">
        <v>518</v>
      </c>
      <c r="AB176" s="37"/>
      <c r="AC176" s="37"/>
      <c r="AD176" s="115" t="s">
        <v>759</v>
      </c>
      <c r="AE176" s="105"/>
      <c r="AF176" s="205"/>
      <c r="AG176" s="34" t="s">
        <v>52</v>
      </c>
      <c r="AH176" s="34">
        <v>130</v>
      </c>
      <c r="AI176" s="33">
        <v>130</v>
      </c>
      <c r="AJ176" s="33"/>
      <c r="AK176" s="33">
        <f t="shared" si="10"/>
        <v>0</v>
      </c>
      <c r="AL176" s="213">
        <f t="shared" si="9"/>
        <v>0</v>
      </c>
      <c r="AN176" s="214"/>
    </row>
    <row r="177" s="2" customFormat="1" ht="170" hidden="1" customHeight="1" spans="1:40">
      <c r="A177" s="33">
        <v>170</v>
      </c>
      <c r="B177" s="34" t="s">
        <v>42</v>
      </c>
      <c r="C177" s="37" t="s">
        <v>43</v>
      </c>
      <c r="D177" s="37" t="s">
        <v>44</v>
      </c>
      <c r="E177" s="37" t="s">
        <v>987</v>
      </c>
      <c r="F177" s="37" t="s">
        <v>121</v>
      </c>
      <c r="G177" s="37" t="s">
        <v>988</v>
      </c>
      <c r="H177" s="37" t="s">
        <v>48</v>
      </c>
      <c r="I177" s="73" t="s">
        <v>989</v>
      </c>
      <c r="J177" s="34">
        <v>195</v>
      </c>
      <c r="K177" s="34">
        <v>195</v>
      </c>
      <c r="L177" s="33"/>
      <c r="M177" s="33"/>
      <c r="N177" s="75" t="s">
        <v>990</v>
      </c>
      <c r="O177" s="73" t="s">
        <v>729</v>
      </c>
      <c r="P177" s="171">
        <v>122</v>
      </c>
      <c r="Q177" s="37" t="s">
        <v>52</v>
      </c>
      <c r="R177" s="37" t="s">
        <v>52</v>
      </c>
      <c r="S177" s="37" t="s">
        <v>52</v>
      </c>
      <c r="T177" s="37" t="s">
        <v>757</v>
      </c>
      <c r="U177" s="37" t="s">
        <v>125</v>
      </c>
      <c r="V177" s="37" t="s">
        <v>126</v>
      </c>
      <c r="W177" s="91">
        <v>18725485666</v>
      </c>
      <c r="X177" s="34" t="s">
        <v>56</v>
      </c>
      <c r="Y177" s="124">
        <v>45444</v>
      </c>
      <c r="Z177" s="124">
        <v>45627</v>
      </c>
      <c r="AA177" s="104" t="s">
        <v>518</v>
      </c>
      <c r="AB177" s="37" t="s">
        <v>991</v>
      </c>
      <c r="AC177" s="37"/>
      <c r="AD177" s="115" t="s">
        <v>759</v>
      </c>
      <c r="AE177" s="105"/>
      <c r="AF177" s="205"/>
      <c r="AG177" s="34" t="s">
        <v>52</v>
      </c>
      <c r="AH177" s="34">
        <v>195</v>
      </c>
      <c r="AI177" s="34">
        <v>195</v>
      </c>
      <c r="AJ177" s="33"/>
      <c r="AK177" s="33">
        <f t="shared" si="10"/>
        <v>0</v>
      </c>
      <c r="AL177" s="213">
        <f t="shared" si="9"/>
        <v>0</v>
      </c>
      <c r="AN177" s="214"/>
    </row>
    <row r="178" s="2" customFormat="1" ht="149" hidden="1" customHeight="1" spans="1:40">
      <c r="A178" s="33">
        <v>171</v>
      </c>
      <c r="B178" s="34" t="s">
        <v>42</v>
      </c>
      <c r="C178" s="37" t="s">
        <v>992</v>
      </c>
      <c r="D178" s="37" t="s">
        <v>993</v>
      </c>
      <c r="E178" s="37" t="s">
        <v>994</v>
      </c>
      <c r="F178" s="37" t="s">
        <v>402</v>
      </c>
      <c r="G178" s="37" t="s">
        <v>995</v>
      </c>
      <c r="H178" s="37" t="s">
        <v>48</v>
      </c>
      <c r="I178" s="73" t="s">
        <v>996</v>
      </c>
      <c r="J178" s="34">
        <v>6345</v>
      </c>
      <c r="K178" s="34">
        <v>6345</v>
      </c>
      <c r="L178" s="33"/>
      <c r="M178" s="33"/>
      <c r="N178" s="75" t="s">
        <v>997</v>
      </c>
      <c r="O178" s="75" t="s">
        <v>998</v>
      </c>
      <c r="P178" s="171">
        <v>1300</v>
      </c>
      <c r="Q178" s="37" t="s">
        <v>52</v>
      </c>
      <c r="R178" s="37" t="s">
        <v>56</v>
      </c>
      <c r="S178" s="37" t="s">
        <v>56</v>
      </c>
      <c r="T178" s="37" t="s">
        <v>757</v>
      </c>
      <c r="U178" s="37" t="s">
        <v>407</v>
      </c>
      <c r="V178" s="37" t="s">
        <v>408</v>
      </c>
      <c r="W178" s="91">
        <v>13887435395</v>
      </c>
      <c r="X178" s="34" t="s">
        <v>56</v>
      </c>
      <c r="Y178" s="124">
        <v>45444</v>
      </c>
      <c r="Z178" s="124">
        <v>45778</v>
      </c>
      <c r="AA178" s="104" t="s">
        <v>518</v>
      </c>
      <c r="AB178" s="43" t="s">
        <v>999</v>
      </c>
      <c r="AC178" s="37"/>
      <c r="AD178" s="115" t="s">
        <v>759</v>
      </c>
      <c r="AE178" s="105"/>
      <c r="AF178" s="205"/>
      <c r="AG178" s="34" t="s">
        <v>52</v>
      </c>
      <c r="AH178" s="34">
        <v>6345</v>
      </c>
      <c r="AI178" s="34">
        <v>600</v>
      </c>
      <c r="AJ178" s="33"/>
      <c r="AK178" s="33">
        <f t="shared" si="10"/>
        <v>5745</v>
      </c>
      <c r="AL178" s="213">
        <f t="shared" si="9"/>
        <v>0</v>
      </c>
      <c r="AN178" s="214"/>
    </row>
    <row r="179" s="2" customFormat="1" ht="173" hidden="1" customHeight="1" spans="1:40">
      <c r="A179" s="33">
        <v>172</v>
      </c>
      <c r="B179" s="34" t="s">
        <v>42</v>
      </c>
      <c r="C179" s="37" t="s">
        <v>43</v>
      </c>
      <c r="D179" s="37" t="s">
        <v>929</v>
      </c>
      <c r="E179" s="37" t="s">
        <v>1000</v>
      </c>
      <c r="F179" s="37" t="s">
        <v>402</v>
      </c>
      <c r="G179" s="37"/>
      <c r="H179" s="37" t="s">
        <v>75</v>
      </c>
      <c r="I179" s="73" t="s">
        <v>1001</v>
      </c>
      <c r="J179" s="34">
        <v>2000</v>
      </c>
      <c r="K179" s="34">
        <v>2000</v>
      </c>
      <c r="L179" s="33"/>
      <c r="M179" s="33"/>
      <c r="N179" s="75" t="s">
        <v>1002</v>
      </c>
      <c r="O179" s="75" t="s">
        <v>1003</v>
      </c>
      <c r="P179" s="171">
        <v>1200</v>
      </c>
      <c r="Q179" s="37" t="s">
        <v>52</v>
      </c>
      <c r="R179" s="37" t="s">
        <v>56</v>
      </c>
      <c r="S179" s="37" t="s">
        <v>52</v>
      </c>
      <c r="T179" s="37" t="s">
        <v>757</v>
      </c>
      <c r="U179" s="37" t="s">
        <v>407</v>
      </c>
      <c r="V179" s="37" t="s">
        <v>1004</v>
      </c>
      <c r="W179" s="91">
        <v>18108843634</v>
      </c>
      <c r="X179" s="34" t="s">
        <v>56</v>
      </c>
      <c r="Y179" s="124">
        <v>45444</v>
      </c>
      <c r="Z179" s="124">
        <v>45778</v>
      </c>
      <c r="AA179" s="104" t="s">
        <v>518</v>
      </c>
      <c r="AB179" s="43" t="s">
        <v>1005</v>
      </c>
      <c r="AC179" s="37"/>
      <c r="AD179" s="115" t="s">
        <v>759</v>
      </c>
      <c r="AE179" s="105"/>
      <c r="AF179" s="205"/>
      <c r="AG179" s="34" t="s">
        <v>52</v>
      </c>
      <c r="AH179" s="34">
        <v>2000</v>
      </c>
      <c r="AI179" s="34">
        <v>500</v>
      </c>
      <c r="AJ179" s="33"/>
      <c r="AK179" s="33">
        <f t="shared" si="10"/>
        <v>1500</v>
      </c>
      <c r="AL179" s="213">
        <f t="shared" si="9"/>
        <v>0</v>
      </c>
      <c r="AN179" s="214"/>
    </row>
    <row r="180" s="2" customFormat="1" ht="72" hidden="1" customHeight="1" spans="1:40">
      <c r="A180" s="33">
        <v>173</v>
      </c>
      <c r="B180" s="34" t="s">
        <v>42</v>
      </c>
      <c r="C180" s="37" t="s">
        <v>43</v>
      </c>
      <c r="D180" s="37" t="s">
        <v>44</v>
      </c>
      <c r="E180" s="37" t="s">
        <v>1006</v>
      </c>
      <c r="F180" s="37" t="s">
        <v>326</v>
      </c>
      <c r="G180" s="37" t="s">
        <v>1007</v>
      </c>
      <c r="H180" s="37" t="s">
        <v>48</v>
      </c>
      <c r="I180" s="73" t="s">
        <v>1008</v>
      </c>
      <c r="J180" s="34">
        <v>240</v>
      </c>
      <c r="K180" s="34">
        <v>240</v>
      </c>
      <c r="L180" s="33"/>
      <c r="M180" s="33"/>
      <c r="N180" s="73" t="s">
        <v>1009</v>
      </c>
      <c r="O180" s="73"/>
      <c r="P180" s="171">
        <v>30000</v>
      </c>
      <c r="Q180" s="37" t="s">
        <v>52</v>
      </c>
      <c r="R180" s="37" t="s">
        <v>52</v>
      </c>
      <c r="S180" s="37" t="s">
        <v>52</v>
      </c>
      <c r="T180" s="37" t="s">
        <v>757</v>
      </c>
      <c r="U180" s="37" t="s">
        <v>331</v>
      </c>
      <c r="V180" s="37" t="s">
        <v>1010</v>
      </c>
      <c r="W180" s="91" t="s">
        <v>1011</v>
      </c>
      <c r="X180" s="34" t="s">
        <v>56</v>
      </c>
      <c r="Y180" s="124">
        <v>45444</v>
      </c>
      <c r="Z180" s="124">
        <v>45656</v>
      </c>
      <c r="AA180" s="104" t="s">
        <v>518</v>
      </c>
      <c r="AB180" s="37"/>
      <c r="AC180" s="37"/>
      <c r="AD180" s="115" t="s">
        <v>759</v>
      </c>
      <c r="AE180" s="105"/>
      <c r="AF180" s="205"/>
      <c r="AG180" s="34" t="s">
        <v>52</v>
      </c>
      <c r="AH180" s="34">
        <v>240</v>
      </c>
      <c r="AI180" s="34">
        <v>100</v>
      </c>
      <c r="AJ180" s="33"/>
      <c r="AK180" s="33">
        <f t="shared" si="10"/>
        <v>140</v>
      </c>
      <c r="AL180" s="213">
        <f t="shared" si="9"/>
        <v>0</v>
      </c>
      <c r="AN180" s="214"/>
    </row>
    <row r="181" s="10" customFormat="1" ht="96" hidden="1" customHeight="1" spans="1:40">
      <c r="A181" s="33">
        <v>174</v>
      </c>
      <c r="B181" s="34" t="s">
        <v>42</v>
      </c>
      <c r="C181" s="33" t="s">
        <v>43</v>
      </c>
      <c r="D181" s="33" t="s">
        <v>44</v>
      </c>
      <c r="E181" s="33" t="s">
        <v>1012</v>
      </c>
      <c r="F181" s="33" t="s">
        <v>591</v>
      </c>
      <c r="G181" s="33" t="s">
        <v>1013</v>
      </c>
      <c r="H181" s="33" t="s">
        <v>48</v>
      </c>
      <c r="I181" s="55" t="s">
        <v>1014</v>
      </c>
      <c r="J181" s="34">
        <v>532</v>
      </c>
      <c r="K181" s="34">
        <v>278</v>
      </c>
      <c r="L181" s="33">
        <v>222</v>
      </c>
      <c r="M181" s="33">
        <v>32</v>
      </c>
      <c r="N181" s="66" t="s">
        <v>1015</v>
      </c>
      <c r="O181" s="55" t="s">
        <v>1016</v>
      </c>
      <c r="P181" s="56">
        <v>4910</v>
      </c>
      <c r="Q181" s="33" t="s">
        <v>52</v>
      </c>
      <c r="R181" s="33" t="s">
        <v>52</v>
      </c>
      <c r="S181" s="33" t="s">
        <v>52</v>
      </c>
      <c r="T181" s="33" t="s">
        <v>757</v>
      </c>
      <c r="U181" s="33" t="s">
        <v>597</v>
      </c>
      <c r="V181" s="33" t="s">
        <v>1017</v>
      </c>
      <c r="W181" s="86" t="s">
        <v>1018</v>
      </c>
      <c r="X181" s="33" t="s">
        <v>56</v>
      </c>
      <c r="Y181" s="104">
        <v>45292</v>
      </c>
      <c r="Z181" s="104">
        <v>45627</v>
      </c>
      <c r="AA181" s="104" t="s">
        <v>57</v>
      </c>
      <c r="AB181" s="37"/>
      <c r="AC181" s="37"/>
      <c r="AD181" s="115" t="s">
        <v>1019</v>
      </c>
      <c r="AE181" s="105"/>
      <c r="AF181" s="205"/>
      <c r="AG181" s="34" t="s">
        <v>1020</v>
      </c>
      <c r="AH181" s="34">
        <v>532</v>
      </c>
      <c r="AI181" s="34">
        <v>278</v>
      </c>
      <c r="AJ181" s="33">
        <v>222</v>
      </c>
      <c r="AK181" s="33">
        <f t="shared" si="10"/>
        <v>32</v>
      </c>
      <c r="AL181" s="213">
        <f t="shared" si="9"/>
        <v>0</v>
      </c>
      <c r="AN181" s="214">
        <f>L181-AJ181</f>
        <v>0</v>
      </c>
    </row>
    <row r="182" s="10" customFormat="1" ht="91" hidden="1" customHeight="1" spans="1:40">
      <c r="A182" s="33">
        <v>175</v>
      </c>
      <c r="B182" s="34" t="s">
        <v>42</v>
      </c>
      <c r="C182" s="33" t="s">
        <v>43</v>
      </c>
      <c r="D182" s="33" t="s">
        <v>44</v>
      </c>
      <c r="E182" s="33" t="s">
        <v>1021</v>
      </c>
      <c r="F182" s="33" t="s">
        <v>46</v>
      </c>
      <c r="G182" s="33" t="s">
        <v>835</v>
      </c>
      <c r="H182" s="33" t="s">
        <v>48</v>
      </c>
      <c r="I182" s="55" t="s">
        <v>1022</v>
      </c>
      <c r="J182" s="34">
        <v>410</v>
      </c>
      <c r="K182" s="34">
        <v>395</v>
      </c>
      <c r="L182" s="33"/>
      <c r="M182" s="33">
        <v>15</v>
      </c>
      <c r="N182" s="66" t="s">
        <v>1023</v>
      </c>
      <c r="O182" s="55" t="s">
        <v>1016</v>
      </c>
      <c r="P182" s="56">
        <v>2242</v>
      </c>
      <c r="Q182" s="33" t="s">
        <v>52</v>
      </c>
      <c r="R182" s="33" t="s">
        <v>52</v>
      </c>
      <c r="S182" s="33" t="s">
        <v>52</v>
      </c>
      <c r="T182" s="33" t="s">
        <v>757</v>
      </c>
      <c r="U182" s="33" t="s">
        <v>447</v>
      </c>
      <c r="V182" s="33" t="s">
        <v>838</v>
      </c>
      <c r="W182" s="86" t="s">
        <v>1024</v>
      </c>
      <c r="X182" s="33" t="s">
        <v>56</v>
      </c>
      <c r="Y182" s="104">
        <v>45292</v>
      </c>
      <c r="Z182" s="104">
        <v>45627</v>
      </c>
      <c r="AA182" s="104" t="s">
        <v>57</v>
      </c>
      <c r="AB182" s="37"/>
      <c r="AC182" s="37"/>
      <c r="AD182" s="115" t="s">
        <v>1019</v>
      </c>
      <c r="AE182" s="105"/>
      <c r="AF182" s="205"/>
      <c r="AG182" s="34" t="s">
        <v>59</v>
      </c>
      <c r="AH182" s="34">
        <v>410</v>
      </c>
      <c r="AI182" s="34">
        <v>395</v>
      </c>
      <c r="AJ182" s="33"/>
      <c r="AK182" s="33">
        <f t="shared" si="10"/>
        <v>15</v>
      </c>
      <c r="AL182" s="213">
        <f t="shared" si="9"/>
        <v>0</v>
      </c>
      <c r="AN182" s="214"/>
    </row>
    <row r="183" s="10" customFormat="1" ht="117" hidden="1" customHeight="1" spans="1:40">
      <c r="A183" s="33">
        <v>176</v>
      </c>
      <c r="B183" s="34" t="s">
        <v>42</v>
      </c>
      <c r="C183" s="33" t="s">
        <v>43</v>
      </c>
      <c r="D183" s="33" t="s">
        <v>44</v>
      </c>
      <c r="E183" s="37" t="s">
        <v>1025</v>
      </c>
      <c r="F183" s="37" t="s">
        <v>130</v>
      </c>
      <c r="G183" s="37" t="s">
        <v>1026</v>
      </c>
      <c r="H183" s="37" t="s">
        <v>48</v>
      </c>
      <c r="I183" s="73" t="s">
        <v>1027</v>
      </c>
      <c r="J183" s="34">
        <v>402</v>
      </c>
      <c r="K183" s="34">
        <v>390</v>
      </c>
      <c r="L183" s="34"/>
      <c r="M183" s="33">
        <v>12</v>
      </c>
      <c r="N183" s="73" t="s">
        <v>1028</v>
      </c>
      <c r="O183" s="73" t="s">
        <v>1016</v>
      </c>
      <c r="P183" s="171">
        <v>2977</v>
      </c>
      <c r="Q183" s="37" t="s">
        <v>52</v>
      </c>
      <c r="R183" s="37" t="s">
        <v>52</v>
      </c>
      <c r="S183" s="37" t="s">
        <v>52</v>
      </c>
      <c r="T183" s="37" t="s">
        <v>757</v>
      </c>
      <c r="U183" s="37" t="s">
        <v>134</v>
      </c>
      <c r="V183" s="37" t="s">
        <v>135</v>
      </c>
      <c r="W183" s="91">
        <v>18887998999</v>
      </c>
      <c r="X183" s="37" t="s">
        <v>56</v>
      </c>
      <c r="Y183" s="124">
        <v>45292</v>
      </c>
      <c r="Z183" s="124">
        <v>45627</v>
      </c>
      <c r="AA183" s="104" t="s">
        <v>57</v>
      </c>
      <c r="AB183" s="37"/>
      <c r="AC183" s="37"/>
      <c r="AD183" s="115" t="s">
        <v>1019</v>
      </c>
      <c r="AE183" s="105"/>
      <c r="AF183" s="205"/>
      <c r="AG183" s="34" t="s">
        <v>52</v>
      </c>
      <c r="AH183" s="34">
        <v>402</v>
      </c>
      <c r="AI183" s="34">
        <v>390</v>
      </c>
      <c r="AJ183" s="33"/>
      <c r="AK183" s="33">
        <f t="shared" si="10"/>
        <v>12</v>
      </c>
      <c r="AL183" s="213">
        <f t="shared" si="9"/>
        <v>0</v>
      </c>
      <c r="AN183" s="214"/>
    </row>
    <row r="184" s="6" customFormat="1" ht="341" hidden="1" customHeight="1" spans="1:40">
      <c r="A184" s="33">
        <v>177</v>
      </c>
      <c r="B184" s="34" t="s">
        <v>42</v>
      </c>
      <c r="C184" s="33" t="s">
        <v>43</v>
      </c>
      <c r="D184" s="33" t="s">
        <v>853</v>
      </c>
      <c r="E184" s="33" t="s">
        <v>1029</v>
      </c>
      <c r="F184" s="33" t="s">
        <v>1030</v>
      </c>
      <c r="G184" s="33" t="s">
        <v>1031</v>
      </c>
      <c r="H184" s="33" t="s">
        <v>48</v>
      </c>
      <c r="I184" s="66" t="s">
        <v>1032</v>
      </c>
      <c r="J184" s="34">
        <v>2310</v>
      </c>
      <c r="K184" s="34">
        <v>1680</v>
      </c>
      <c r="L184" s="33">
        <v>630</v>
      </c>
      <c r="M184" s="33"/>
      <c r="N184" s="55" t="s">
        <v>1033</v>
      </c>
      <c r="O184" s="55" t="s">
        <v>1034</v>
      </c>
      <c r="P184" s="56" t="s">
        <v>1035</v>
      </c>
      <c r="Q184" s="33" t="s">
        <v>52</v>
      </c>
      <c r="R184" s="33" t="s">
        <v>52</v>
      </c>
      <c r="S184" s="33" t="s">
        <v>52</v>
      </c>
      <c r="T184" s="33" t="s">
        <v>1036</v>
      </c>
      <c r="U184" s="33" t="s">
        <v>54</v>
      </c>
      <c r="V184" s="33" t="s">
        <v>1037</v>
      </c>
      <c r="W184" s="86">
        <v>15912179167</v>
      </c>
      <c r="X184" s="33" t="s">
        <v>56</v>
      </c>
      <c r="Y184" s="104">
        <v>45292</v>
      </c>
      <c r="Z184" s="104">
        <v>45657</v>
      </c>
      <c r="AA184" s="104" t="s">
        <v>57</v>
      </c>
      <c r="AB184" s="37"/>
      <c r="AC184" s="37"/>
      <c r="AD184" s="100" t="s">
        <v>1038</v>
      </c>
      <c r="AE184" s="105"/>
      <c r="AF184" s="221"/>
      <c r="AG184" s="34" t="s">
        <v>1020</v>
      </c>
      <c r="AH184" s="34">
        <v>2310</v>
      </c>
      <c r="AI184" s="34">
        <v>1680</v>
      </c>
      <c r="AJ184" s="33">
        <v>630</v>
      </c>
      <c r="AK184" s="33">
        <f t="shared" si="10"/>
        <v>0</v>
      </c>
      <c r="AL184" s="9">
        <f t="shared" si="9"/>
        <v>0</v>
      </c>
      <c r="AN184" s="214">
        <f>L184-AJ184</f>
        <v>0</v>
      </c>
    </row>
    <row r="185" s="2" customFormat="1" ht="89" hidden="1" customHeight="1" spans="1:40">
      <c r="A185" s="33">
        <v>178</v>
      </c>
      <c r="B185" s="34" t="s">
        <v>42</v>
      </c>
      <c r="C185" s="34" t="s">
        <v>1039</v>
      </c>
      <c r="D185" s="33" t="s">
        <v>1040</v>
      </c>
      <c r="E185" s="33" t="s">
        <v>1041</v>
      </c>
      <c r="F185" s="33" t="s">
        <v>1042</v>
      </c>
      <c r="G185" s="33" t="s">
        <v>1043</v>
      </c>
      <c r="H185" s="33" t="s">
        <v>48</v>
      </c>
      <c r="I185" s="55" t="s">
        <v>1044</v>
      </c>
      <c r="J185" s="34">
        <v>3368</v>
      </c>
      <c r="K185" s="34">
        <v>3368</v>
      </c>
      <c r="L185" s="33"/>
      <c r="M185" s="33"/>
      <c r="N185" s="66" t="s">
        <v>1045</v>
      </c>
      <c r="O185" s="55" t="s">
        <v>1046</v>
      </c>
      <c r="P185" s="56">
        <v>69653</v>
      </c>
      <c r="Q185" s="33" t="s">
        <v>56</v>
      </c>
      <c r="R185" s="33" t="s">
        <v>52</v>
      </c>
      <c r="S185" s="33" t="s">
        <v>52</v>
      </c>
      <c r="T185" s="33" t="s">
        <v>1047</v>
      </c>
      <c r="U185" s="33" t="s">
        <v>1042</v>
      </c>
      <c r="V185" s="33" t="s">
        <v>1048</v>
      </c>
      <c r="W185" s="86">
        <v>15368435370</v>
      </c>
      <c r="X185" s="33" t="s">
        <v>56</v>
      </c>
      <c r="Y185" s="104">
        <v>45292</v>
      </c>
      <c r="Z185" s="104">
        <v>45657</v>
      </c>
      <c r="AA185" s="104" t="s">
        <v>57</v>
      </c>
      <c r="AB185" s="37"/>
      <c r="AC185" s="37"/>
      <c r="AD185" s="115" t="s">
        <v>1049</v>
      </c>
      <c r="AE185" s="105"/>
      <c r="AF185" s="205"/>
      <c r="AG185" s="34" t="s">
        <v>59</v>
      </c>
      <c r="AH185" s="34">
        <v>3368</v>
      </c>
      <c r="AI185" s="34">
        <v>3368</v>
      </c>
      <c r="AJ185" s="33"/>
      <c r="AK185" s="33">
        <f t="shared" si="10"/>
        <v>0</v>
      </c>
      <c r="AL185" s="213">
        <f t="shared" si="9"/>
        <v>0</v>
      </c>
      <c r="AN185" s="214"/>
    </row>
    <row r="186" s="2" customFormat="1" ht="133" hidden="1" customHeight="1" spans="1:40">
      <c r="A186" s="33">
        <v>179</v>
      </c>
      <c r="B186" s="34" t="s">
        <v>42</v>
      </c>
      <c r="C186" s="34" t="s">
        <v>65</v>
      </c>
      <c r="D186" s="33" t="s">
        <v>80</v>
      </c>
      <c r="E186" s="33" t="s">
        <v>1050</v>
      </c>
      <c r="F186" s="33" t="s">
        <v>1051</v>
      </c>
      <c r="G186" s="33" t="s">
        <v>1051</v>
      </c>
      <c r="H186" s="33" t="s">
        <v>48</v>
      </c>
      <c r="I186" s="55" t="s">
        <v>1052</v>
      </c>
      <c r="J186" s="34">
        <v>320</v>
      </c>
      <c r="K186" s="34">
        <v>320</v>
      </c>
      <c r="L186" s="33"/>
      <c r="M186" s="33"/>
      <c r="N186" s="57" t="s">
        <v>1053</v>
      </c>
      <c r="O186" s="55" t="s">
        <v>1054</v>
      </c>
      <c r="P186" s="56"/>
      <c r="Q186" s="33" t="s">
        <v>52</v>
      </c>
      <c r="R186" s="33" t="s">
        <v>52</v>
      </c>
      <c r="S186" s="33" t="s">
        <v>52</v>
      </c>
      <c r="T186" s="33" t="s">
        <v>1055</v>
      </c>
      <c r="U186" s="33" t="s">
        <v>1055</v>
      </c>
      <c r="V186" s="33" t="s">
        <v>1056</v>
      </c>
      <c r="W186" s="86">
        <v>13278752453</v>
      </c>
      <c r="X186" s="33" t="s">
        <v>56</v>
      </c>
      <c r="Y186" s="104">
        <v>45292</v>
      </c>
      <c r="Z186" s="104">
        <v>45627</v>
      </c>
      <c r="AA186" s="104" t="s">
        <v>57</v>
      </c>
      <c r="AB186" s="37"/>
      <c r="AC186" s="37"/>
      <c r="AD186" s="115" t="s">
        <v>1057</v>
      </c>
      <c r="AE186" s="105"/>
      <c r="AF186" s="205"/>
      <c r="AG186" s="34" t="s">
        <v>59</v>
      </c>
      <c r="AH186" s="34">
        <v>320</v>
      </c>
      <c r="AI186" s="34">
        <v>320</v>
      </c>
      <c r="AJ186" s="33"/>
      <c r="AK186" s="33">
        <f t="shared" si="10"/>
        <v>0</v>
      </c>
      <c r="AL186" s="213">
        <f t="shared" si="9"/>
        <v>0</v>
      </c>
      <c r="AN186" s="214"/>
    </row>
    <row r="187" s="2" customFormat="1" ht="180" hidden="1" customHeight="1" spans="1:40">
      <c r="A187" s="33">
        <v>180</v>
      </c>
      <c r="B187" s="34" t="s">
        <v>42</v>
      </c>
      <c r="C187" s="34" t="s">
        <v>65</v>
      </c>
      <c r="D187" s="33" t="s">
        <v>66</v>
      </c>
      <c r="E187" s="33" t="s">
        <v>1058</v>
      </c>
      <c r="F187" s="33" t="s">
        <v>1051</v>
      </c>
      <c r="G187" s="33" t="s">
        <v>1051</v>
      </c>
      <c r="H187" s="33" t="s">
        <v>75</v>
      </c>
      <c r="I187" s="55" t="s">
        <v>1059</v>
      </c>
      <c r="J187" s="34">
        <v>495</v>
      </c>
      <c r="K187" s="34">
        <v>495</v>
      </c>
      <c r="L187" s="33"/>
      <c r="M187" s="33"/>
      <c r="N187" s="57" t="s">
        <v>1060</v>
      </c>
      <c r="O187" s="55" t="s">
        <v>1061</v>
      </c>
      <c r="P187" s="56"/>
      <c r="Q187" s="33" t="s">
        <v>52</v>
      </c>
      <c r="R187" s="33" t="s">
        <v>52</v>
      </c>
      <c r="S187" s="33" t="s">
        <v>52</v>
      </c>
      <c r="T187" s="33" t="s">
        <v>1055</v>
      </c>
      <c r="U187" s="33" t="s">
        <v>1055</v>
      </c>
      <c r="V187" s="33" t="s">
        <v>1062</v>
      </c>
      <c r="W187" s="86">
        <v>13988900258</v>
      </c>
      <c r="X187" s="33" t="s">
        <v>56</v>
      </c>
      <c r="Y187" s="104">
        <v>45413</v>
      </c>
      <c r="Z187" s="104">
        <v>45627</v>
      </c>
      <c r="AA187" s="104" t="s">
        <v>518</v>
      </c>
      <c r="AB187" s="37"/>
      <c r="AC187" s="104" t="s">
        <v>127</v>
      </c>
      <c r="AD187" s="115" t="s">
        <v>1057</v>
      </c>
      <c r="AE187" s="105"/>
      <c r="AF187" s="205"/>
      <c r="AG187" s="34" t="s">
        <v>52</v>
      </c>
      <c r="AH187" s="34">
        <v>495</v>
      </c>
      <c r="AI187" s="34">
        <v>495</v>
      </c>
      <c r="AJ187" s="33"/>
      <c r="AK187" s="33"/>
      <c r="AL187" s="213">
        <f t="shared" si="9"/>
        <v>0</v>
      </c>
      <c r="AN187" s="214"/>
    </row>
    <row r="188" s="11" customFormat="1" ht="168" hidden="1" customHeight="1" spans="1:40">
      <c r="A188" s="33">
        <v>181</v>
      </c>
      <c r="B188" s="34" t="s">
        <v>42</v>
      </c>
      <c r="C188" s="34" t="s">
        <v>43</v>
      </c>
      <c r="D188" s="34" t="s">
        <v>929</v>
      </c>
      <c r="E188" s="34" t="s">
        <v>1063</v>
      </c>
      <c r="F188" s="34" t="s">
        <v>450</v>
      </c>
      <c r="G188" s="34" t="s">
        <v>1064</v>
      </c>
      <c r="H188" s="34" t="s">
        <v>48</v>
      </c>
      <c r="I188" s="59" t="s">
        <v>1065</v>
      </c>
      <c r="J188" s="34">
        <v>958</v>
      </c>
      <c r="K188" s="34">
        <v>958</v>
      </c>
      <c r="L188" s="34"/>
      <c r="M188" s="34">
        <v>0</v>
      </c>
      <c r="N188" s="59" t="s">
        <v>1066</v>
      </c>
      <c r="O188" s="59" t="s">
        <v>1067</v>
      </c>
      <c r="P188" s="156">
        <v>9484</v>
      </c>
      <c r="Q188" s="34" t="s">
        <v>52</v>
      </c>
      <c r="R188" s="34" t="s">
        <v>52</v>
      </c>
      <c r="S188" s="34" t="s">
        <v>52</v>
      </c>
      <c r="T188" s="34" t="s">
        <v>1068</v>
      </c>
      <c r="U188" s="34" t="s">
        <v>454</v>
      </c>
      <c r="V188" s="34" t="s">
        <v>455</v>
      </c>
      <c r="W188" s="86">
        <v>18387480109</v>
      </c>
      <c r="X188" s="34" t="s">
        <v>56</v>
      </c>
      <c r="Y188" s="107">
        <v>45292</v>
      </c>
      <c r="Z188" s="107">
        <v>45597</v>
      </c>
      <c r="AA188" s="104" t="s">
        <v>57</v>
      </c>
      <c r="AB188" s="34" t="s">
        <v>1069</v>
      </c>
      <c r="AC188" s="34" t="s">
        <v>1070</v>
      </c>
      <c r="AD188" s="100" t="s">
        <v>1071</v>
      </c>
      <c r="AE188" s="105" t="s">
        <v>1072</v>
      </c>
      <c r="AF188" s="221"/>
      <c r="AG188" s="34" t="s">
        <v>59</v>
      </c>
      <c r="AH188" s="34">
        <v>958</v>
      </c>
      <c r="AI188" s="34">
        <v>958</v>
      </c>
      <c r="AJ188" s="34"/>
      <c r="AK188" s="33">
        <f t="shared" ref="AK188:AK202" si="11">AH188-AI188-AJ188</f>
        <v>0</v>
      </c>
      <c r="AL188" s="9">
        <f t="shared" si="9"/>
        <v>0</v>
      </c>
      <c r="AN188" s="223"/>
    </row>
    <row r="189" s="11" customFormat="1" ht="131" hidden="1" customHeight="1" spans="1:40">
      <c r="A189" s="33">
        <v>182</v>
      </c>
      <c r="B189" s="34" t="s">
        <v>42</v>
      </c>
      <c r="C189" s="34" t="s">
        <v>43</v>
      </c>
      <c r="D189" s="34" t="s">
        <v>929</v>
      </c>
      <c r="E189" s="34" t="s">
        <v>1073</v>
      </c>
      <c r="F189" s="34" t="s">
        <v>654</v>
      </c>
      <c r="G189" s="34" t="s">
        <v>771</v>
      </c>
      <c r="H189" s="34" t="s">
        <v>48</v>
      </c>
      <c r="I189" s="59" t="s">
        <v>1074</v>
      </c>
      <c r="J189" s="34">
        <v>176</v>
      </c>
      <c r="K189" s="34">
        <v>176</v>
      </c>
      <c r="L189" s="34"/>
      <c r="M189" s="34">
        <v>0</v>
      </c>
      <c r="N189" s="59" t="s">
        <v>1075</v>
      </c>
      <c r="O189" s="59" t="s">
        <v>1076</v>
      </c>
      <c r="P189" s="156">
        <v>29270</v>
      </c>
      <c r="Q189" s="34" t="s">
        <v>52</v>
      </c>
      <c r="R189" s="34" t="s">
        <v>52</v>
      </c>
      <c r="S189" s="34" t="s">
        <v>52</v>
      </c>
      <c r="T189" s="34" t="s">
        <v>1068</v>
      </c>
      <c r="U189" s="34" t="s">
        <v>658</v>
      </c>
      <c r="V189" s="33" t="s">
        <v>775</v>
      </c>
      <c r="W189" s="86">
        <v>13887465176</v>
      </c>
      <c r="X189" s="34" t="s">
        <v>56</v>
      </c>
      <c r="Y189" s="107">
        <v>45323</v>
      </c>
      <c r="Z189" s="107">
        <v>45627</v>
      </c>
      <c r="AA189" s="104" t="s">
        <v>57</v>
      </c>
      <c r="AB189" s="34" t="s">
        <v>1069</v>
      </c>
      <c r="AC189" s="34" t="s">
        <v>1070</v>
      </c>
      <c r="AD189" s="100" t="s">
        <v>1071</v>
      </c>
      <c r="AE189" s="105" t="s">
        <v>1072</v>
      </c>
      <c r="AF189" s="221"/>
      <c r="AG189" s="34" t="s">
        <v>59</v>
      </c>
      <c r="AH189" s="34">
        <v>176</v>
      </c>
      <c r="AI189" s="34">
        <v>176</v>
      </c>
      <c r="AJ189" s="34"/>
      <c r="AK189" s="33">
        <f t="shared" si="11"/>
        <v>0</v>
      </c>
      <c r="AL189" s="9">
        <f t="shared" si="9"/>
        <v>0</v>
      </c>
      <c r="AN189" s="223"/>
    </row>
    <row r="190" s="11" customFormat="1" ht="193" hidden="1" customHeight="1" spans="1:40">
      <c r="A190" s="33">
        <v>183</v>
      </c>
      <c r="B190" s="34" t="s">
        <v>42</v>
      </c>
      <c r="C190" s="34" t="s">
        <v>43</v>
      </c>
      <c r="D190" s="34" t="s">
        <v>929</v>
      </c>
      <c r="E190" s="34" t="s">
        <v>1077</v>
      </c>
      <c r="F190" s="34" t="s">
        <v>91</v>
      </c>
      <c r="G190" s="34" t="s">
        <v>1078</v>
      </c>
      <c r="H190" s="34" t="s">
        <v>48</v>
      </c>
      <c r="I190" s="59" t="s">
        <v>1079</v>
      </c>
      <c r="J190" s="34">
        <v>910</v>
      </c>
      <c r="K190" s="34">
        <v>910</v>
      </c>
      <c r="L190" s="34"/>
      <c r="M190" s="34">
        <v>0</v>
      </c>
      <c r="N190" s="59" t="s">
        <v>1080</v>
      </c>
      <c r="O190" s="59" t="s">
        <v>1076</v>
      </c>
      <c r="P190" s="156">
        <v>8406</v>
      </c>
      <c r="Q190" s="34" t="s">
        <v>52</v>
      </c>
      <c r="R190" s="34" t="s">
        <v>52</v>
      </c>
      <c r="S190" s="34" t="s">
        <v>52</v>
      </c>
      <c r="T190" s="34" t="s">
        <v>1068</v>
      </c>
      <c r="U190" s="34" t="s">
        <v>95</v>
      </c>
      <c r="V190" s="33" t="s">
        <v>96</v>
      </c>
      <c r="W190" s="86">
        <v>13648747575</v>
      </c>
      <c r="X190" s="34" t="s">
        <v>56</v>
      </c>
      <c r="Y190" s="107">
        <v>45295</v>
      </c>
      <c r="Z190" s="107">
        <v>45630</v>
      </c>
      <c r="AA190" s="104" t="s">
        <v>57</v>
      </c>
      <c r="AB190" s="34" t="s">
        <v>1069</v>
      </c>
      <c r="AC190" s="34" t="s">
        <v>1070</v>
      </c>
      <c r="AD190" s="100" t="s">
        <v>1071</v>
      </c>
      <c r="AE190" s="105" t="s">
        <v>1072</v>
      </c>
      <c r="AF190" s="221"/>
      <c r="AG190" s="34" t="s">
        <v>59</v>
      </c>
      <c r="AH190" s="34">
        <v>910</v>
      </c>
      <c r="AI190" s="34">
        <v>910</v>
      </c>
      <c r="AJ190" s="34"/>
      <c r="AK190" s="33">
        <f t="shared" si="11"/>
        <v>0</v>
      </c>
      <c r="AL190" s="9">
        <f t="shared" si="9"/>
        <v>0</v>
      </c>
      <c r="AN190" s="223"/>
    </row>
    <row r="191" s="11" customFormat="1" ht="104" hidden="1" customHeight="1" spans="1:40">
      <c r="A191" s="33">
        <v>184</v>
      </c>
      <c r="B191" s="34" t="s">
        <v>42</v>
      </c>
      <c r="C191" s="34" t="s">
        <v>43</v>
      </c>
      <c r="D191" s="34" t="s">
        <v>929</v>
      </c>
      <c r="E191" s="34" t="s">
        <v>1081</v>
      </c>
      <c r="F191" s="34" t="s">
        <v>198</v>
      </c>
      <c r="G191" s="34" t="s">
        <v>1082</v>
      </c>
      <c r="H191" s="34" t="s">
        <v>48</v>
      </c>
      <c r="I191" s="157" t="s">
        <v>1083</v>
      </c>
      <c r="J191" s="34">
        <v>356</v>
      </c>
      <c r="K191" s="34">
        <v>356</v>
      </c>
      <c r="L191" s="34"/>
      <c r="M191" s="34">
        <v>0</v>
      </c>
      <c r="N191" s="59" t="s">
        <v>1084</v>
      </c>
      <c r="O191" s="59" t="s">
        <v>78</v>
      </c>
      <c r="P191" s="156">
        <v>6632</v>
      </c>
      <c r="Q191" s="34" t="s">
        <v>52</v>
      </c>
      <c r="R191" s="34" t="s">
        <v>52</v>
      </c>
      <c r="S191" s="34" t="s">
        <v>52</v>
      </c>
      <c r="T191" s="34" t="s">
        <v>1068</v>
      </c>
      <c r="U191" s="34" t="s">
        <v>203</v>
      </c>
      <c r="V191" s="33" t="s">
        <v>204</v>
      </c>
      <c r="W191" s="86">
        <v>15887905589</v>
      </c>
      <c r="X191" s="34" t="s">
        <v>56</v>
      </c>
      <c r="Y191" s="107">
        <v>45295</v>
      </c>
      <c r="Z191" s="107">
        <v>45630</v>
      </c>
      <c r="AA191" s="104" t="s">
        <v>57</v>
      </c>
      <c r="AB191" s="34" t="s">
        <v>1069</v>
      </c>
      <c r="AC191" s="34" t="s">
        <v>1070</v>
      </c>
      <c r="AD191" s="100" t="s">
        <v>1071</v>
      </c>
      <c r="AE191" s="105" t="s">
        <v>1072</v>
      </c>
      <c r="AF191" s="221"/>
      <c r="AG191" s="34" t="s">
        <v>52</v>
      </c>
      <c r="AH191" s="34">
        <v>356</v>
      </c>
      <c r="AI191" s="34">
        <v>100</v>
      </c>
      <c r="AJ191" s="34"/>
      <c r="AK191" s="33">
        <f t="shared" si="11"/>
        <v>256</v>
      </c>
      <c r="AL191" s="9">
        <f t="shared" si="9"/>
        <v>0</v>
      </c>
      <c r="AN191" s="223"/>
    </row>
    <row r="192" s="11" customFormat="1" ht="259" hidden="1" customHeight="1" spans="1:40">
      <c r="A192" s="33">
        <v>185</v>
      </c>
      <c r="B192" s="34" t="s">
        <v>42</v>
      </c>
      <c r="C192" s="34" t="s">
        <v>43</v>
      </c>
      <c r="D192" s="34" t="s">
        <v>929</v>
      </c>
      <c r="E192" s="34" t="s">
        <v>1085</v>
      </c>
      <c r="F192" s="34" t="s">
        <v>198</v>
      </c>
      <c r="G192" s="34" t="s">
        <v>1086</v>
      </c>
      <c r="H192" s="34" t="s">
        <v>48</v>
      </c>
      <c r="I192" s="157" t="s">
        <v>1087</v>
      </c>
      <c r="J192" s="34">
        <v>800</v>
      </c>
      <c r="K192" s="34">
        <v>800</v>
      </c>
      <c r="L192" s="34"/>
      <c r="M192" s="34">
        <v>0</v>
      </c>
      <c r="N192" s="59" t="s">
        <v>1088</v>
      </c>
      <c r="O192" s="59" t="s">
        <v>1089</v>
      </c>
      <c r="P192" s="156" t="s">
        <v>1090</v>
      </c>
      <c r="Q192" s="34" t="s">
        <v>52</v>
      </c>
      <c r="R192" s="34" t="s">
        <v>52</v>
      </c>
      <c r="S192" s="34" t="s">
        <v>52</v>
      </c>
      <c r="T192" s="34" t="s">
        <v>1068</v>
      </c>
      <c r="U192" s="33" t="s">
        <v>203</v>
      </c>
      <c r="V192" s="34" t="s">
        <v>204</v>
      </c>
      <c r="W192" s="86">
        <v>15887905590</v>
      </c>
      <c r="X192" s="34" t="s">
        <v>56</v>
      </c>
      <c r="Y192" s="107">
        <v>45295</v>
      </c>
      <c r="Z192" s="107">
        <v>45630</v>
      </c>
      <c r="AA192" s="104" t="s">
        <v>57</v>
      </c>
      <c r="AB192" s="34" t="s">
        <v>1069</v>
      </c>
      <c r="AC192" s="34" t="s">
        <v>1091</v>
      </c>
      <c r="AD192" s="100" t="s">
        <v>1071</v>
      </c>
      <c r="AE192" s="105" t="s">
        <v>1072</v>
      </c>
      <c r="AF192" s="221"/>
      <c r="AG192" s="34" t="s">
        <v>59</v>
      </c>
      <c r="AH192" s="34">
        <v>800</v>
      </c>
      <c r="AI192" s="34">
        <v>800</v>
      </c>
      <c r="AJ192" s="34"/>
      <c r="AK192" s="33">
        <f t="shared" si="11"/>
        <v>0</v>
      </c>
      <c r="AL192" s="9">
        <f t="shared" si="9"/>
        <v>0</v>
      </c>
      <c r="AN192" s="223"/>
    </row>
    <row r="193" s="11" customFormat="1" ht="173" hidden="1" customHeight="1" spans="1:40">
      <c r="A193" s="33">
        <v>186</v>
      </c>
      <c r="B193" s="34" t="s">
        <v>42</v>
      </c>
      <c r="C193" s="34" t="s">
        <v>43</v>
      </c>
      <c r="D193" s="34" t="s">
        <v>929</v>
      </c>
      <c r="E193" s="34" t="s">
        <v>1092</v>
      </c>
      <c r="F193" s="34" t="s">
        <v>591</v>
      </c>
      <c r="G193" s="34" t="s">
        <v>592</v>
      </c>
      <c r="H193" s="34" t="s">
        <v>48</v>
      </c>
      <c r="I193" s="59" t="s">
        <v>1093</v>
      </c>
      <c r="J193" s="34">
        <v>978</v>
      </c>
      <c r="K193" s="34">
        <v>978</v>
      </c>
      <c r="L193" s="34"/>
      <c r="M193" s="34">
        <v>0</v>
      </c>
      <c r="N193" s="59" t="s">
        <v>1094</v>
      </c>
      <c r="O193" s="59" t="s">
        <v>1095</v>
      </c>
      <c r="P193" s="156">
        <v>2451</v>
      </c>
      <c r="Q193" s="34" t="s">
        <v>52</v>
      </c>
      <c r="R193" s="34" t="s">
        <v>52</v>
      </c>
      <c r="S193" s="34" t="s">
        <v>52</v>
      </c>
      <c r="T193" s="34" t="s">
        <v>1068</v>
      </c>
      <c r="U193" s="34" t="s">
        <v>597</v>
      </c>
      <c r="V193" s="33" t="s">
        <v>1017</v>
      </c>
      <c r="W193" s="86" t="s">
        <v>1018</v>
      </c>
      <c r="X193" s="34" t="s">
        <v>56</v>
      </c>
      <c r="Y193" s="107">
        <v>45352</v>
      </c>
      <c r="Z193" s="107">
        <v>45323</v>
      </c>
      <c r="AA193" s="104" t="s">
        <v>57</v>
      </c>
      <c r="AB193" s="34" t="s">
        <v>1069</v>
      </c>
      <c r="AC193" s="34"/>
      <c r="AD193" s="100" t="s">
        <v>1071</v>
      </c>
      <c r="AE193" s="105" t="s">
        <v>1072</v>
      </c>
      <c r="AF193" s="221"/>
      <c r="AG193" s="34" t="s">
        <v>59</v>
      </c>
      <c r="AH193" s="34">
        <v>978</v>
      </c>
      <c r="AI193" s="34">
        <v>978</v>
      </c>
      <c r="AJ193" s="34"/>
      <c r="AK193" s="33">
        <f t="shared" si="11"/>
        <v>0</v>
      </c>
      <c r="AL193" s="9">
        <f t="shared" si="9"/>
        <v>0</v>
      </c>
      <c r="AN193" s="223"/>
    </row>
    <row r="194" s="11" customFormat="1" ht="185" hidden="1" customHeight="1" spans="1:40">
      <c r="A194" s="33">
        <v>187</v>
      </c>
      <c r="B194" s="34" t="s">
        <v>42</v>
      </c>
      <c r="C194" s="34" t="s">
        <v>43</v>
      </c>
      <c r="D194" s="34" t="s">
        <v>929</v>
      </c>
      <c r="E194" s="34" t="s">
        <v>1096</v>
      </c>
      <c r="F194" s="34" t="s">
        <v>91</v>
      </c>
      <c r="G194" s="34" t="s">
        <v>1097</v>
      </c>
      <c r="H194" s="34" t="s">
        <v>48</v>
      </c>
      <c r="I194" s="59" t="s">
        <v>1098</v>
      </c>
      <c r="J194" s="34">
        <v>600</v>
      </c>
      <c r="K194" s="34">
        <v>600</v>
      </c>
      <c r="L194" s="34"/>
      <c r="M194" s="34">
        <v>0</v>
      </c>
      <c r="N194" s="59" t="s">
        <v>1099</v>
      </c>
      <c r="O194" s="59" t="s">
        <v>1100</v>
      </c>
      <c r="P194" s="156">
        <v>4857</v>
      </c>
      <c r="Q194" s="34" t="s">
        <v>52</v>
      </c>
      <c r="R194" s="34" t="s">
        <v>52</v>
      </c>
      <c r="S194" s="34" t="s">
        <v>52</v>
      </c>
      <c r="T194" s="34" t="s">
        <v>1068</v>
      </c>
      <c r="U194" s="34" t="s">
        <v>95</v>
      </c>
      <c r="V194" s="33" t="s">
        <v>96</v>
      </c>
      <c r="W194" s="86">
        <v>13648747575</v>
      </c>
      <c r="X194" s="34" t="s">
        <v>56</v>
      </c>
      <c r="Y194" s="107">
        <v>45295</v>
      </c>
      <c r="Z194" s="107">
        <v>45630</v>
      </c>
      <c r="AA194" s="104" t="s">
        <v>57</v>
      </c>
      <c r="AB194" s="34" t="s">
        <v>1069</v>
      </c>
      <c r="AC194" s="34"/>
      <c r="AD194" s="100" t="s">
        <v>1071</v>
      </c>
      <c r="AE194" s="105" t="s">
        <v>1072</v>
      </c>
      <c r="AF194" s="221"/>
      <c r="AG194" s="34" t="s">
        <v>59</v>
      </c>
      <c r="AH194" s="34">
        <v>600</v>
      </c>
      <c r="AI194" s="34">
        <v>600</v>
      </c>
      <c r="AJ194" s="34"/>
      <c r="AK194" s="33">
        <f t="shared" si="11"/>
        <v>0</v>
      </c>
      <c r="AL194" s="9">
        <f t="shared" si="9"/>
        <v>0</v>
      </c>
      <c r="AN194" s="223"/>
    </row>
    <row r="195" s="11" customFormat="1" ht="184" hidden="1" customHeight="1" spans="1:40">
      <c r="A195" s="33">
        <v>188</v>
      </c>
      <c r="B195" s="34" t="s">
        <v>42</v>
      </c>
      <c r="C195" s="34" t="s">
        <v>43</v>
      </c>
      <c r="D195" s="34" t="s">
        <v>929</v>
      </c>
      <c r="E195" s="34" t="s">
        <v>1101</v>
      </c>
      <c r="F195" s="34" t="s">
        <v>215</v>
      </c>
      <c r="G195" s="34" t="s">
        <v>300</v>
      </c>
      <c r="H195" s="34" t="s">
        <v>48</v>
      </c>
      <c r="I195" s="59" t="s">
        <v>1102</v>
      </c>
      <c r="J195" s="34">
        <v>600</v>
      </c>
      <c r="K195" s="34">
        <v>600</v>
      </c>
      <c r="L195" s="34"/>
      <c r="M195" s="34">
        <v>0</v>
      </c>
      <c r="N195" s="59" t="s">
        <v>1103</v>
      </c>
      <c r="O195" s="59" t="s">
        <v>1104</v>
      </c>
      <c r="P195" s="156">
        <v>4653</v>
      </c>
      <c r="Q195" s="34" t="s">
        <v>52</v>
      </c>
      <c r="R195" s="34" t="s">
        <v>52</v>
      </c>
      <c r="S195" s="34" t="s">
        <v>52</v>
      </c>
      <c r="T195" s="34" t="s">
        <v>1068</v>
      </c>
      <c r="U195" s="34" t="s">
        <v>220</v>
      </c>
      <c r="V195" s="33" t="s">
        <v>304</v>
      </c>
      <c r="W195" s="86">
        <v>15287849999</v>
      </c>
      <c r="X195" s="34" t="s">
        <v>56</v>
      </c>
      <c r="Y195" s="107">
        <v>45352</v>
      </c>
      <c r="Z195" s="107">
        <v>45356</v>
      </c>
      <c r="AA195" s="104" t="s">
        <v>57</v>
      </c>
      <c r="AB195" s="34" t="s">
        <v>1069</v>
      </c>
      <c r="AC195" s="34"/>
      <c r="AD195" s="100" t="s">
        <v>1071</v>
      </c>
      <c r="AE195" s="105" t="s">
        <v>1072</v>
      </c>
      <c r="AF195" s="221"/>
      <c r="AG195" s="34" t="s">
        <v>59</v>
      </c>
      <c r="AH195" s="34">
        <v>600</v>
      </c>
      <c r="AI195" s="34">
        <v>600</v>
      </c>
      <c r="AJ195" s="34"/>
      <c r="AK195" s="33">
        <f t="shared" si="11"/>
        <v>0</v>
      </c>
      <c r="AL195" s="9">
        <f t="shared" si="9"/>
        <v>0</v>
      </c>
      <c r="AN195" s="223"/>
    </row>
    <row r="196" s="11" customFormat="1" ht="162" hidden="1" customHeight="1" spans="1:40">
      <c r="A196" s="33">
        <v>189</v>
      </c>
      <c r="B196" s="34" t="s">
        <v>42</v>
      </c>
      <c r="C196" s="34" t="s">
        <v>43</v>
      </c>
      <c r="D196" s="34" t="s">
        <v>929</v>
      </c>
      <c r="E196" s="34" t="s">
        <v>1105</v>
      </c>
      <c r="F196" s="34" t="s">
        <v>130</v>
      </c>
      <c r="G196" s="34" t="s">
        <v>1106</v>
      </c>
      <c r="H196" s="34" t="s">
        <v>48</v>
      </c>
      <c r="I196" s="59" t="s">
        <v>1107</v>
      </c>
      <c r="J196" s="34">
        <v>599.86</v>
      </c>
      <c r="K196" s="34">
        <v>599.86</v>
      </c>
      <c r="L196" s="34"/>
      <c r="M196" s="34">
        <v>0</v>
      </c>
      <c r="N196" s="58" t="s">
        <v>1108</v>
      </c>
      <c r="O196" s="59" t="s">
        <v>1109</v>
      </c>
      <c r="P196" s="156">
        <v>486</v>
      </c>
      <c r="Q196" s="34" t="s">
        <v>52</v>
      </c>
      <c r="R196" s="34" t="s">
        <v>52</v>
      </c>
      <c r="S196" s="34" t="s">
        <v>52</v>
      </c>
      <c r="T196" s="34" t="s">
        <v>1068</v>
      </c>
      <c r="U196" s="34" t="s">
        <v>134</v>
      </c>
      <c r="V196" s="34" t="s">
        <v>135</v>
      </c>
      <c r="W196" s="87">
        <v>18887998999</v>
      </c>
      <c r="X196" s="34" t="s">
        <v>56</v>
      </c>
      <c r="Y196" s="107">
        <v>45292</v>
      </c>
      <c r="Z196" s="107">
        <v>45627</v>
      </c>
      <c r="AA196" s="104" t="s">
        <v>57</v>
      </c>
      <c r="AB196" s="34" t="s">
        <v>1069</v>
      </c>
      <c r="AC196" s="34"/>
      <c r="AD196" s="100" t="s">
        <v>1071</v>
      </c>
      <c r="AE196" s="105" t="s">
        <v>1072</v>
      </c>
      <c r="AF196" s="221"/>
      <c r="AG196" s="34" t="s">
        <v>59</v>
      </c>
      <c r="AH196" s="34">
        <v>599.86</v>
      </c>
      <c r="AI196" s="34">
        <v>599.86</v>
      </c>
      <c r="AJ196" s="34"/>
      <c r="AK196" s="33">
        <f t="shared" si="11"/>
        <v>0</v>
      </c>
      <c r="AL196" s="9">
        <f t="shared" si="9"/>
        <v>0</v>
      </c>
      <c r="AN196" s="223"/>
    </row>
    <row r="197" s="11" customFormat="1" ht="132" hidden="1" customHeight="1" spans="1:40">
      <c r="A197" s="33">
        <v>190</v>
      </c>
      <c r="B197" s="34" t="s">
        <v>42</v>
      </c>
      <c r="C197" s="34" t="s">
        <v>43</v>
      </c>
      <c r="D197" s="34" t="s">
        <v>929</v>
      </c>
      <c r="E197" s="34" t="s">
        <v>1110</v>
      </c>
      <c r="F197" s="34" t="s">
        <v>112</v>
      </c>
      <c r="G197" s="34" t="s">
        <v>1111</v>
      </c>
      <c r="H197" s="34" t="s">
        <v>48</v>
      </c>
      <c r="I197" s="59" t="s">
        <v>1112</v>
      </c>
      <c r="J197" s="34">
        <v>310.5</v>
      </c>
      <c r="K197" s="34">
        <v>310.5</v>
      </c>
      <c r="L197" s="34"/>
      <c r="M197" s="34">
        <v>0</v>
      </c>
      <c r="N197" s="159" t="s">
        <v>1113</v>
      </c>
      <c r="O197" s="59" t="s">
        <v>1114</v>
      </c>
      <c r="P197" s="156" t="s">
        <v>1115</v>
      </c>
      <c r="Q197" s="34" t="s">
        <v>52</v>
      </c>
      <c r="R197" s="34" t="s">
        <v>52</v>
      </c>
      <c r="S197" s="34" t="s">
        <v>52</v>
      </c>
      <c r="T197" s="34" t="s">
        <v>1068</v>
      </c>
      <c r="U197" s="34" t="s">
        <v>118</v>
      </c>
      <c r="V197" s="33" t="s">
        <v>119</v>
      </c>
      <c r="W197" s="86">
        <v>13769875596</v>
      </c>
      <c r="X197" s="34" t="s">
        <v>56</v>
      </c>
      <c r="Y197" s="107">
        <v>45297</v>
      </c>
      <c r="Z197" s="107">
        <v>45632</v>
      </c>
      <c r="AA197" s="104" t="s">
        <v>57</v>
      </c>
      <c r="AB197" s="34" t="s">
        <v>1069</v>
      </c>
      <c r="AC197" s="34"/>
      <c r="AD197" s="100" t="s">
        <v>1071</v>
      </c>
      <c r="AE197" s="105" t="s">
        <v>1072</v>
      </c>
      <c r="AF197" s="221"/>
      <c r="AG197" s="34" t="s">
        <v>52</v>
      </c>
      <c r="AH197" s="34">
        <v>310.5</v>
      </c>
      <c r="AI197" s="34">
        <v>100</v>
      </c>
      <c r="AJ197" s="34"/>
      <c r="AK197" s="33">
        <f t="shared" si="11"/>
        <v>210.5</v>
      </c>
      <c r="AL197" s="9">
        <f t="shared" si="9"/>
        <v>0</v>
      </c>
      <c r="AN197" s="223"/>
    </row>
    <row r="198" s="11" customFormat="1" ht="133" hidden="1" customHeight="1" spans="1:40">
      <c r="A198" s="33">
        <v>191</v>
      </c>
      <c r="B198" s="34" t="s">
        <v>42</v>
      </c>
      <c r="C198" s="34" t="s">
        <v>43</v>
      </c>
      <c r="D198" s="34" t="s">
        <v>929</v>
      </c>
      <c r="E198" s="34" t="s">
        <v>1116</v>
      </c>
      <c r="F198" s="34" t="s">
        <v>112</v>
      </c>
      <c r="G198" s="34" t="s">
        <v>1117</v>
      </c>
      <c r="H198" s="34" t="s">
        <v>48</v>
      </c>
      <c r="I198" s="59" t="s">
        <v>1118</v>
      </c>
      <c r="J198" s="34">
        <v>295</v>
      </c>
      <c r="K198" s="34">
        <v>295</v>
      </c>
      <c r="L198" s="34"/>
      <c r="M198" s="34">
        <v>0</v>
      </c>
      <c r="N198" s="159" t="s">
        <v>1119</v>
      </c>
      <c r="O198" s="59" t="s">
        <v>1114</v>
      </c>
      <c r="P198" s="156" t="s">
        <v>1120</v>
      </c>
      <c r="Q198" s="34" t="s">
        <v>52</v>
      </c>
      <c r="R198" s="34" t="s">
        <v>52</v>
      </c>
      <c r="S198" s="34" t="s">
        <v>52</v>
      </c>
      <c r="T198" s="34" t="s">
        <v>1068</v>
      </c>
      <c r="U198" s="34" t="s">
        <v>118</v>
      </c>
      <c r="V198" s="33" t="s">
        <v>119</v>
      </c>
      <c r="W198" s="86">
        <v>13769875596</v>
      </c>
      <c r="X198" s="34" t="s">
        <v>56</v>
      </c>
      <c r="Y198" s="107">
        <v>45297</v>
      </c>
      <c r="Z198" s="107">
        <v>45632</v>
      </c>
      <c r="AA198" s="104" t="s">
        <v>57</v>
      </c>
      <c r="AB198" s="34" t="s">
        <v>1069</v>
      </c>
      <c r="AC198" s="34"/>
      <c r="AD198" s="100" t="s">
        <v>1071</v>
      </c>
      <c r="AE198" s="105" t="s">
        <v>1072</v>
      </c>
      <c r="AF198" s="221"/>
      <c r="AG198" s="34" t="s">
        <v>52</v>
      </c>
      <c r="AH198" s="34">
        <v>295</v>
      </c>
      <c r="AI198" s="34">
        <v>100</v>
      </c>
      <c r="AJ198" s="34"/>
      <c r="AK198" s="33">
        <f t="shared" si="11"/>
        <v>195</v>
      </c>
      <c r="AL198" s="9">
        <f t="shared" si="9"/>
        <v>0</v>
      </c>
      <c r="AN198" s="223"/>
    </row>
    <row r="199" s="11" customFormat="1" ht="101" hidden="1" customHeight="1" spans="1:40">
      <c r="A199" s="33">
        <v>192</v>
      </c>
      <c r="B199" s="34" t="s">
        <v>42</v>
      </c>
      <c r="C199" s="34" t="s">
        <v>43</v>
      </c>
      <c r="D199" s="34" t="s">
        <v>929</v>
      </c>
      <c r="E199" s="34" t="s">
        <v>1121</v>
      </c>
      <c r="F199" s="34" t="s">
        <v>130</v>
      </c>
      <c r="G199" s="34" t="s">
        <v>1122</v>
      </c>
      <c r="H199" s="34" t="s">
        <v>48</v>
      </c>
      <c r="I199" s="59" t="s">
        <v>1123</v>
      </c>
      <c r="J199" s="34">
        <v>799</v>
      </c>
      <c r="K199" s="34">
        <v>799</v>
      </c>
      <c r="L199" s="34"/>
      <c r="M199" s="34">
        <v>0</v>
      </c>
      <c r="N199" s="58" t="s">
        <v>1124</v>
      </c>
      <c r="O199" s="59" t="s">
        <v>1125</v>
      </c>
      <c r="P199" s="156">
        <v>1247</v>
      </c>
      <c r="Q199" s="34" t="s">
        <v>52</v>
      </c>
      <c r="R199" s="34" t="s">
        <v>52</v>
      </c>
      <c r="S199" s="34" t="s">
        <v>52</v>
      </c>
      <c r="T199" s="34" t="s">
        <v>1068</v>
      </c>
      <c r="U199" s="34" t="s">
        <v>134</v>
      </c>
      <c r="V199" s="34" t="s">
        <v>135</v>
      </c>
      <c r="W199" s="87" t="s">
        <v>136</v>
      </c>
      <c r="X199" s="34" t="s">
        <v>56</v>
      </c>
      <c r="Y199" s="107">
        <v>45295</v>
      </c>
      <c r="Z199" s="107">
        <v>45630</v>
      </c>
      <c r="AA199" s="104" t="s">
        <v>57</v>
      </c>
      <c r="AB199" s="34" t="s">
        <v>1069</v>
      </c>
      <c r="AC199" s="34"/>
      <c r="AD199" s="100" t="s">
        <v>1071</v>
      </c>
      <c r="AE199" s="105" t="s">
        <v>1072</v>
      </c>
      <c r="AF199" s="221"/>
      <c r="AG199" s="34" t="s">
        <v>52</v>
      </c>
      <c r="AH199" s="34">
        <v>799</v>
      </c>
      <c r="AI199" s="34">
        <v>300</v>
      </c>
      <c r="AJ199" s="34"/>
      <c r="AK199" s="33">
        <f t="shared" si="11"/>
        <v>499</v>
      </c>
      <c r="AL199" s="9">
        <f t="shared" si="9"/>
        <v>0</v>
      </c>
      <c r="AN199" s="223"/>
    </row>
    <row r="200" s="11" customFormat="1" ht="114" hidden="1" customHeight="1" spans="1:40">
      <c r="A200" s="33">
        <v>193</v>
      </c>
      <c r="B200" s="34" t="s">
        <v>42</v>
      </c>
      <c r="C200" s="34" t="s">
        <v>43</v>
      </c>
      <c r="D200" s="34" t="s">
        <v>929</v>
      </c>
      <c r="E200" s="34" t="s">
        <v>1126</v>
      </c>
      <c r="F200" s="34" t="s">
        <v>975</v>
      </c>
      <c r="G200" s="34" t="s">
        <v>1127</v>
      </c>
      <c r="H200" s="34" t="s">
        <v>48</v>
      </c>
      <c r="I200" s="59" t="s">
        <v>1128</v>
      </c>
      <c r="J200" s="34">
        <v>865</v>
      </c>
      <c r="K200" s="34">
        <v>865</v>
      </c>
      <c r="L200" s="34"/>
      <c r="M200" s="34">
        <v>0</v>
      </c>
      <c r="N200" s="58" t="s">
        <v>1129</v>
      </c>
      <c r="O200" s="59" t="s">
        <v>1130</v>
      </c>
      <c r="P200" s="156">
        <v>5484</v>
      </c>
      <c r="Q200" s="34" t="s">
        <v>52</v>
      </c>
      <c r="R200" s="34" t="s">
        <v>52</v>
      </c>
      <c r="S200" s="34" t="s">
        <v>52</v>
      </c>
      <c r="T200" s="34" t="s">
        <v>1068</v>
      </c>
      <c r="U200" s="34" t="s">
        <v>979</v>
      </c>
      <c r="V200" s="33" t="s">
        <v>1131</v>
      </c>
      <c r="W200" s="86">
        <v>15877907475</v>
      </c>
      <c r="X200" s="34" t="s">
        <v>56</v>
      </c>
      <c r="Y200" s="107">
        <v>45296</v>
      </c>
      <c r="Z200" s="107">
        <v>45631</v>
      </c>
      <c r="AA200" s="104" t="s">
        <v>57</v>
      </c>
      <c r="AB200" s="34" t="s">
        <v>1069</v>
      </c>
      <c r="AC200" s="34"/>
      <c r="AD200" s="100" t="s">
        <v>1071</v>
      </c>
      <c r="AE200" s="105" t="s">
        <v>1072</v>
      </c>
      <c r="AF200" s="221"/>
      <c r="AG200" s="34" t="s">
        <v>52</v>
      </c>
      <c r="AH200" s="34">
        <v>865</v>
      </c>
      <c r="AI200" s="34">
        <v>365</v>
      </c>
      <c r="AJ200" s="34"/>
      <c r="AK200" s="33">
        <f t="shared" si="11"/>
        <v>500</v>
      </c>
      <c r="AL200" s="9">
        <f t="shared" si="9"/>
        <v>0</v>
      </c>
      <c r="AN200" s="223"/>
    </row>
    <row r="201" s="8" customFormat="1" ht="273" hidden="1" customHeight="1" spans="1:40">
      <c r="A201" s="33">
        <v>194</v>
      </c>
      <c r="B201" s="34" t="s">
        <v>42</v>
      </c>
      <c r="C201" s="34" t="s">
        <v>43</v>
      </c>
      <c r="D201" s="33" t="s">
        <v>929</v>
      </c>
      <c r="E201" s="33" t="s">
        <v>1132</v>
      </c>
      <c r="F201" s="33" t="s">
        <v>654</v>
      </c>
      <c r="G201" s="33" t="s">
        <v>1133</v>
      </c>
      <c r="H201" s="33" t="s">
        <v>75</v>
      </c>
      <c r="I201" s="55" t="s">
        <v>1134</v>
      </c>
      <c r="J201" s="34">
        <v>1860</v>
      </c>
      <c r="K201" s="34">
        <v>1860</v>
      </c>
      <c r="L201" s="33"/>
      <c r="M201" s="33">
        <v>0</v>
      </c>
      <c r="N201" s="55" t="s">
        <v>1135</v>
      </c>
      <c r="O201" s="55" t="s">
        <v>1136</v>
      </c>
      <c r="P201" s="56">
        <v>29270</v>
      </c>
      <c r="Q201" s="33" t="s">
        <v>52</v>
      </c>
      <c r="R201" s="33" t="s">
        <v>52</v>
      </c>
      <c r="S201" s="33" t="s">
        <v>52</v>
      </c>
      <c r="T201" s="33" t="s">
        <v>1068</v>
      </c>
      <c r="U201" s="33" t="s">
        <v>516</v>
      </c>
      <c r="V201" s="33" t="s">
        <v>517</v>
      </c>
      <c r="W201" s="86">
        <v>13987465766</v>
      </c>
      <c r="X201" s="33" t="s">
        <v>56</v>
      </c>
      <c r="Y201" s="114">
        <v>45383</v>
      </c>
      <c r="Z201" s="114">
        <v>45627</v>
      </c>
      <c r="AA201" s="104" t="s">
        <v>57</v>
      </c>
      <c r="AB201" s="33" t="s">
        <v>1069</v>
      </c>
      <c r="AC201" s="161"/>
      <c r="AD201" s="100" t="s">
        <v>1071</v>
      </c>
      <c r="AE201" s="105" t="s">
        <v>1072</v>
      </c>
      <c r="AF201" s="221"/>
      <c r="AG201" s="34" t="s">
        <v>52</v>
      </c>
      <c r="AH201" s="34">
        <v>1860</v>
      </c>
      <c r="AI201" s="34">
        <v>800</v>
      </c>
      <c r="AJ201" s="33"/>
      <c r="AK201" s="33">
        <f t="shared" si="11"/>
        <v>1060</v>
      </c>
      <c r="AL201" s="9">
        <f>J201-AH201</f>
        <v>0</v>
      </c>
      <c r="AN201" s="223"/>
    </row>
    <row r="202" s="8" customFormat="1" ht="167" hidden="1" customHeight="1" spans="1:40">
      <c r="A202" s="33">
        <v>195</v>
      </c>
      <c r="B202" s="34" t="s">
        <v>42</v>
      </c>
      <c r="C202" s="34" t="s">
        <v>43</v>
      </c>
      <c r="D202" s="33" t="s">
        <v>929</v>
      </c>
      <c r="E202" s="33" t="s">
        <v>1137</v>
      </c>
      <c r="F202" s="33" t="s">
        <v>256</v>
      </c>
      <c r="G202" s="33" t="s">
        <v>1138</v>
      </c>
      <c r="H202" s="33" t="s">
        <v>48</v>
      </c>
      <c r="I202" s="55" t="s">
        <v>1139</v>
      </c>
      <c r="J202" s="34">
        <v>500</v>
      </c>
      <c r="K202" s="34">
        <v>500</v>
      </c>
      <c r="L202" s="33"/>
      <c r="M202" s="33">
        <v>0</v>
      </c>
      <c r="N202" s="55" t="s">
        <v>1140</v>
      </c>
      <c r="O202" s="55" t="s">
        <v>1141</v>
      </c>
      <c r="P202" s="56">
        <v>1402</v>
      </c>
      <c r="Q202" s="33" t="s">
        <v>52</v>
      </c>
      <c r="R202" s="33" t="s">
        <v>52</v>
      </c>
      <c r="S202" s="33" t="s">
        <v>52</v>
      </c>
      <c r="T202" s="33" t="s">
        <v>1068</v>
      </c>
      <c r="U202" s="33" t="s">
        <v>261</v>
      </c>
      <c r="V202" s="33" t="s">
        <v>730</v>
      </c>
      <c r="W202" s="86">
        <v>15974665480</v>
      </c>
      <c r="X202" s="33" t="s">
        <v>56</v>
      </c>
      <c r="Y202" s="104">
        <v>45392</v>
      </c>
      <c r="Z202" s="104">
        <v>45636</v>
      </c>
      <c r="AA202" s="104" t="s">
        <v>57</v>
      </c>
      <c r="AB202" s="33"/>
      <c r="AC202" s="161" t="s">
        <v>1142</v>
      </c>
      <c r="AD202" s="100" t="s">
        <v>1071</v>
      </c>
      <c r="AE202" s="105" t="s">
        <v>1143</v>
      </c>
      <c r="AF202" s="221"/>
      <c r="AG202" s="34" t="s">
        <v>59</v>
      </c>
      <c r="AH202" s="34">
        <v>500</v>
      </c>
      <c r="AI202" s="34">
        <v>500</v>
      </c>
      <c r="AJ202" s="33"/>
      <c r="AK202" s="33">
        <f t="shared" si="11"/>
        <v>0</v>
      </c>
      <c r="AL202" s="9">
        <f t="shared" ref="AL202:AL265" si="12">J202-AH202</f>
        <v>0</v>
      </c>
      <c r="AN202" s="223"/>
    </row>
    <row r="203" s="8" customFormat="1" ht="337" hidden="1" customHeight="1" spans="1:40">
      <c r="A203" s="33">
        <v>196</v>
      </c>
      <c r="B203" s="34" t="s">
        <v>42</v>
      </c>
      <c r="C203" s="34" t="s">
        <v>43</v>
      </c>
      <c r="D203" s="33" t="s">
        <v>929</v>
      </c>
      <c r="E203" s="33" t="s">
        <v>1144</v>
      </c>
      <c r="F203" s="33" t="s">
        <v>450</v>
      </c>
      <c r="G203" s="33" t="s">
        <v>710</v>
      </c>
      <c r="H203" s="33" t="s">
        <v>48</v>
      </c>
      <c r="I203" s="66" t="s">
        <v>1145</v>
      </c>
      <c r="J203" s="34">
        <v>420</v>
      </c>
      <c r="K203" s="34">
        <v>420</v>
      </c>
      <c r="L203" s="33"/>
      <c r="M203" s="33">
        <v>0</v>
      </c>
      <c r="N203" s="55" t="s">
        <v>1146</v>
      </c>
      <c r="O203" s="55" t="s">
        <v>1141</v>
      </c>
      <c r="P203" s="56">
        <v>425</v>
      </c>
      <c r="Q203" s="33" t="s">
        <v>52</v>
      </c>
      <c r="R203" s="33" t="s">
        <v>52</v>
      </c>
      <c r="S203" s="33" t="s">
        <v>52</v>
      </c>
      <c r="T203" s="33" t="s">
        <v>1068</v>
      </c>
      <c r="U203" s="33" t="s">
        <v>454</v>
      </c>
      <c r="V203" s="33" t="s">
        <v>455</v>
      </c>
      <c r="W203" s="86">
        <v>18387480109</v>
      </c>
      <c r="X203" s="33" t="s">
        <v>56</v>
      </c>
      <c r="Y203" s="104">
        <v>45323</v>
      </c>
      <c r="Z203" s="104">
        <v>45627</v>
      </c>
      <c r="AA203" s="104" t="s">
        <v>57</v>
      </c>
      <c r="AB203" s="33"/>
      <c r="AC203" s="33" t="s">
        <v>1147</v>
      </c>
      <c r="AD203" s="100" t="s">
        <v>1071</v>
      </c>
      <c r="AE203" s="105" t="s">
        <v>1143</v>
      </c>
      <c r="AF203" s="221"/>
      <c r="AG203" s="34" t="s">
        <v>59</v>
      </c>
      <c r="AH203" s="34">
        <v>420</v>
      </c>
      <c r="AI203" s="34">
        <v>420</v>
      </c>
      <c r="AJ203" s="33"/>
      <c r="AK203" s="33">
        <f t="shared" ref="AK203:AK266" si="13">AH203-AI203-AJ203</f>
        <v>0</v>
      </c>
      <c r="AL203" s="9">
        <f t="shared" si="12"/>
        <v>0</v>
      </c>
      <c r="AN203" s="223"/>
    </row>
    <row r="204" s="11" customFormat="1" ht="185" hidden="1" customHeight="1" spans="1:40">
      <c r="A204" s="33">
        <v>197</v>
      </c>
      <c r="B204" s="34" t="s">
        <v>42</v>
      </c>
      <c r="C204" s="34" t="s">
        <v>43</v>
      </c>
      <c r="D204" s="34" t="s">
        <v>929</v>
      </c>
      <c r="E204" s="34" t="s">
        <v>1148</v>
      </c>
      <c r="F204" s="34" t="s">
        <v>975</v>
      </c>
      <c r="G204" s="34" t="s">
        <v>1149</v>
      </c>
      <c r="H204" s="34" t="s">
        <v>48</v>
      </c>
      <c r="I204" s="58" t="s">
        <v>1150</v>
      </c>
      <c r="J204" s="34">
        <v>150</v>
      </c>
      <c r="K204" s="34">
        <v>150</v>
      </c>
      <c r="L204" s="34"/>
      <c r="M204" s="34"/>
      <c r="N204" s="59" t="s">
        <v>1151</v>
      </c>
      <c r="O204" s="59" t="s">
        <v>1141</v>
      </c>
      <c r="P204" s="156">
        <v>2400</v>
      </c>
      <c r="Q204" s="34" t="s">
        <v>52</v>
      </c>
      <c r="R204" s="34" t="s">
        <v>52</v>
      </c>
      <c r="S204" s="34" t="s">
        <v>52</v>
      </c>
      <c r="T204" s="34" t="s">
        <v>1068</v>
      </c>
      <c r="U204" s="34" t="s">
        <v>979</v>
      </c>
      <c r="V204" s="33" t="s">
        <v>1131</v>
      </c>
      <c r="W204" s="86">
        <v>15877907475</v>
      </c>
      <c r="X204" s="34" t="s">
        <v>56</v>
      </c>
      <c r="Y204" s="107">
        <v>45296</v>
      </c>
      <c r="Z204" s="107">
        <v>45631</v>
      </c>
      <c r="AA204" s="104" t="s">
        <v>57</v>
      </c>
      <c r="AB204" s="34" t="s">
        <v>1069</v>
      </c>
      <c r="AC204" s="34"/>
      <c r="AD204" s="100" t="s">
        <v>1071</v>
      </c>
      <c r="AE204" s="105" t="s">
        <v>1143</v>
      </c>
      <c r="AF204" s="221"/>
      <c r="AG204" s="34" t="s">
        <v>59</v>
      </c>
      <c r="AH204" s="34">
        <v>150</v>
      </c>
      <c r="AI204" s="34">
        <v>150</v>
      </c>
      <c r="AJ204" s="34"/>
      <c r="AK204" s="33">
        <f t="shared" si="13"/>
        <v>0</v>
      </c>
      <c r="AL204" s="9">
        <f t="shared" si="12"/>
        <v>0</v>
      </c>
      <c r="AN204" s="223"/>
    </row>
    <row r="205" s="11" customFormat="1" ht="226" hidden="1" customHeight="1" spans="1:40">
      <c r="A205" s="33">
        <v>198</v>
      </c>
      <c r="B205" s="34" t="s">
        <v>42</v>
      </c>
      <c r="C205" s="34" t="s">
        <v>43</v>
      </c>
      <c r="D205" s="34" t="s">
        <v>929</v>
      </c>
      <c r="E205" s="34" t="s">
        <v>1152</v>
      </c>
      <c r="F205" s="34" t="s">
        <v>975</v>
      </c>
      <c r="G205" s="34" t="s">
        <v>1127</v>
      </c>
      <c r="H205" s="34" t="s">
        <v>48</v>
      </c>
      <c r="I205" s="59" t="s">
        <v>1153</v>
      </c>
      <c r="J205" s="34">
        <v>150</v>
      </c>
      <c r="K205" s="34">
        <v>150</v>
      </c>
      <c r="L205" s="34"/>
      <c r="M205" s="34">
        <v>0</v>
      </c>
      <c r="N205" s="59" t="s">
        <v>1154</v>
      </c>
      <c r="O205" s="59" t="s">
        <v>1155</v>
      </c>
      <c r="P205" s="156">
        <v>5484</v>
      </c>
      <c r="Q205" s="34" t="s">
        <v>52</v>
      </c>
      <c r="R205" s="34" t="s">
        <v>52</v>
      </c>
      <c r="S205" s="34" t="s">
        <v>52</v>
      </c>
      <c r="T205" s="34" t="s">
        <v>1068</v>
      </c>
      <c r="U205" s="34" t="s">
        <v>979</v>
      </c>
      <c r="V205" s="33" t="s">
        <v>1131</v>
      </c>
      <c r="W205" s="86">
        <v>15877907475</v>
      </c>
      <c r="X205" s="34" t="s">
        <v>56</v>
      </c>
      <c r="Y205" s="107">
        <v>45296</v>
      </c>
      <c r="Z205" s="107">
        <v>45631</v>
      </c>
      <c r="AA205" s="104" t="s">
        <v>57</v>
      </c>
      <c r="AB205" s="34" t="s">
        <v>1069</v>
      </c>
      <c r="AC205" s="34"/>
      <c r="AD205" s="100" t="s">
        <v>1071</v>
      </c>
      <c r="AE205" s="105" t="s">
        <v>1143</v>
      </c>
      <c r="AF205" s="221"/>
      <c r="AG205" s="34" t="s">
        <v>59</v>
      </c>
      <c r="AH205" s="34">
        <v>150</v>
      </c>
      <c r="AI205" s="34">
        <v>150</v>
      </c>
      <c r="AJ205" s="34"/>
      <c r="AK205" s="33">
        <f t="shared" si="13"/>
        <v>0</v>
      </c>
      <c r="AL205" s="9">
        <f t="shared" si="12"/>
        <v>0</v>
      </c>
      <c r="AN205" s="223"/>
    </row>
    <row r="206" s="11" customFormat="1" ht="210" hidden="1" customHeight="1" spans="1:40">
      <c r="A206" s="33">
        <v>199</v>
      </c>
      <c r="B206" s="34" t="s">
        <v>42</v>
      </c>
      <c r="C206" s="34" t="s">
        <v>43</v>
      </c>
      <c r="D206" s="34" t="s">
        <v>929</v>
      </c>
      <c r="E206" s="34" t="s">
        <v>1156</v>
      </c>
      <c r="F206" s="34" t="s">
        <v>975</v>
      </c>
      <c r="G206" s="34" t="s">
        <v>1157</v>
      </c>
      <c r="H206" s="34" t="s">
        <v>48</v>
      </c>
      <c r="I206" s="59" t="s">
        <v>1158</v>
      </c>
      <c r="J206" s="34">
        <v>150</v>
      </c>
      <c r="K206" s="34">
        <v>150</v>
      </c>
      <c r="L206" s="34"/>
      <c r="M206" s="34">
        <v>0</v>
      </c>
      <c r="N206" s="59" t="s">
        <v>1159</v>
      </c>
      <c r="O206" s="59" t="s">
        <v>1155</v>
      </c>
      <c r="P206" s="156">
        <v>1337</v>
      </c>
      <c r="Q206" s="34" t="s">
        <v>52</v>
      </c>
      <c r="R206" s="34" t="s">
        <v>52</v>
      </c>
      <c r="S206" s="34" t="s">
        <v>52</v>
      </c>
      <c r="T206" s="34" t="s">
        <v>1068</v>
      </c>
      <c r="U206" s="34" t="s">
        <v>979</v>
      </c>
      <c r="V206" s="33" t="s">
        <v>1131</v>
      </c>
      <c r="W206" s="86">
        <v>15877907475</v>
      </c>
      <c r="X206" s="34" t="s">
        <v>56</v>
      </c>
      <c r="Y206" s="107">
        <v>45296</v>
      </c>
      <c r="Z206" s="107">
        <v>45631</v>
      </c>
      <c r="AA206" s="104" t="s">
        <v>57</v>
      </c>
      <c r="AB206" s="34" t="s">
        <v>1069</v>
      </c>
      <c r="AC206" s="34"/>
      <c r="AD206" s="100" t="s">
        <v>1071</v>
      </c>
      <c r="AE206" s="105" t="s">
        <v>1143</v>
      </c>
      <c r="AF206" s="221"/>
      <c r="AG206" s="34" t="s">
        <v>59</v>
      </c>
      <c r="AH206" s="34">
        <v>150</v>
      </c>
      <c r="AI206" s="34">
        <v>150</v>
      </c>
      <c r="AJ206" s="34"/>
      <c r="AK206" s="33">
        <f t="shared" si="13"/>
        <v>0</v>
      </c>
      <c r="AL206" s="9">
        <f t="shared" si="12"/>
        <v>0</v>
      </c>
      <c r="AN206" s="223"/>
    </row>
    <row r="207" s="11" customFormat="1" ht="207" hidden="1" customHeight="1" spans="1:40">
      <c r="A207" s="33">
        <v>200</v>
      </c>
      <c r="B207" s="34" t="s">
        <v>42</v>
      </c>
      <c r="C207" s="34" t="s">
        <v>43</v>
      </c>
      <c r="D207" s="34" t="s">
        <v>929</v>
      </c>
      <c r="E207" s="34" t="s">
        <v>1160</v>
      </c>
      <c r="F207" s="34" t="s">
        <v>975</v>
      </c>
      <c r="G207" s="34" t="s">
        <v>1161</v>
      </c>
      <c r="H207" s="34" t="s">
        <v>48</v>
      </c>
      <c r="I207" s="59" t="s">
        <v>1162</v>
      </c>
      <c r="J207" s="34">
        <v>100</v>
      </c>
      <c r="K207" s="34">
        <v>100</v>
      </c>
      <c r="L207" s="34"/>
      <c r="M207" s="34">
        <v>0</v>
      </c>
      <c r="N207" s="59" t="s">
        <v>1163</v>
      </c>
      <c r="O207" s="59" t="s">
        <v>1164</v>
      </c>
      <c r="P207" s="156">
        <v>3232</v>
      </c>
      <c r="Q207" s="34" t="s">
        <v>52</v>
      </c>
      <c r="R207" s="34" t="s">
        <v>52</v>
      </c>
      <c r="S207" s="34" t="s">
        <v>52</v>
      </c>
      <c r="T207" s="34" t="s">
        <v>1068</v>
      </c>
      <c r="U207" s="34" t="s">
        <v>979</v>
      </c>
      <c r="V207" s="33" t="s">
        <v>1131</v>
      </c>
      <c r="W207" s="86">
        <v>15877907475</v>
      </c>
      <c r="X207" s="34" t="s">
        <v>56</v>
      </c>
      <c r="Y207" s="107">
        <v>45296</v>
      </c>
      <c r="Z207" s="107">
        <v>45631</v>
      </c>
      <c r="AA207" s="104" t="s">
        <v>57</v>
      </c>
      <c r="AB207" s="34" t="s">
        <v>1069</v>
      </c>
      <c r="AC207" s="34"/>
      <c r="AD207" s="100" t="s">
        <v>1071</v>
      </c>
      <c r="AE207" s="105" t="s">
        <v>1143</v>
      </c>
      <c r="AF207" s="221"/>
      <c r="AG207" s="34" t="s">
        <v>59</v>
      </c>
      <c r="AH207" s="34">
        <v>100</v>
      </c>
      <c r="AI207" s="34">
        <v>100</v>
      </c>
      <c r="AJ207" s="34"/>
      <c r="AK207" s="33">
        <f t="shared" si="13"/>
        <v>0</v>
      </c>
      <c r="AL207" s="9">
        <f t="shared" si="12"/>
        <v>0</v>
      </c>
      <c r="AN207" s="223"/>
    </row>
    <row r="208" s="11" customFormat="1" ht="213" hidden="1" customHeight="1" spans="1:40">
      <c r="A208" s="33">
        <v>201</v>
      </c>
      <c r="B208" s="34" t="s">
        <v>42</v>
      </c>
      <c r="C208" s="34" t="s">
        <v>43</v>
      </c>
      <c r="D208" s="34" t="s">
        <v>929</v>
      </c>
      <c r="E208" s="34" t="s">
        <v>1165</v>
      </c>
      <c r="F208" s="34" t="s">
        <v>450</v>
      </c>
      <c r="G208" s="34" t="s">
        <v>543</v>
      </c>
      <c r="H208" s="34" t="s">
        <v>48</v>
      </c>
      <c r="I208" s="59" t="s">
        <v>1166</v>
      </c>
      <c r="J208" s="34">
        <v>324.25</v>
      </c>
      <c r="K208" s="34">
        <v>324.25</v>
      </c>
      <c r="L208" s="34"/>
      <c r="M208" s="34">
        <v>0</v>
      </c>
      <c r="N208" s="59" t="s">
        <v>1167</v>
      </c>
      <c r="O208" s="59" t="s">
        <v>1168</v>
      </c>
      <c r="P208" s="156">
        <v>5549</v>
      </c>
      <c r="Q208" s="34" t="s">
        <v>52</v>
      </c>
      <c r="R208" s="34" t="s">
        <v>52</v>
      </c>
      <c r="S208" s="34" t="s">
        <v>52</v>
      </c>
      <c r="T208" s="34" t="s">
        <v>1068</v>
      </c>
      <c r="U208" s="34" t="s">
        <v>454</v>
      </c>
      <c r="V208" s="34" t="s">
        <v>455</v>
      </c>
      <c r="W208" s="86">
        <v>18387480109</v>
      </c>
      <c r="X208" s="34" t="s">
        <v>56</v>
      </c>
      <c r="Y208" s="107">
        <v>45323</v>
      </c>
      <c r="Z208" s="107">
        <v>45627</v>
      </c>
      <c r="AA208" s="104" t="s">
        <v>57</v>
      </c>
      <c r="AB208" s="34" t="s">
        <v>1069</v>
      </c>
      <c r="AC208" s="34"/>
      <c r="AD208" s="100" t="s">
        <v>1071</v>
      </c>
      <c r="AE208" s="105" t="s">
        <v>1143</v>
      </c>
      <c r="AF208" s="221"/>
      <c r="AG208" s="34" t="s">
        <v>59</v>
      </c>
      <c r="AH208" s="34">
        <v>324.25</v>
      </c>
      <c r="AI208" s="34">
        <v>324.25</v>
      </c>
      <c r="AJ208" s="34"/>
      <c r="AK208" s="33">
        <f t="shared" si="13"/>
        <v>0</v>
      </c>
      <c r="AL208" s="9">
        <f t="shared" si="12"/>
        <v>0</v>
      </c>
      <c r="AN208" s="223"/>
    </row>
    <row r="209" s="11" customFormat="1" ht="201" hidden="1" customHeight="1" spans="1:40">
      <c r="A209" s="33">
        <v>202</v>
      </c>
      <c r="B209" s="34" t="s">
        <v>42</v>
      </c>
      <c r="C209" s="34" t="s">
        <v>43</v>
      </c>
      <c r="D209" s="34" t="s">
        <v>929</v>
      </c>
      <c r="E209" s="34" t="s">
        <v>1169</v>
      </c>
      <c r="F209" s="34" t="s">
        <v>450</v>
      </c>
      <c r="G209" s="34" t="s">
        <v>451</v>
      </c>
      <c r="H209" s="34" t="s">
        <v>48</v>
      </c>
      <c r="I209" s="59" t="s">
        <v>1170</v>
      </c>
      <c r="J209" s="34">
        <v>196.25</v>
      </c>
      <c r="K209" s="34">
        <v>196.25</v>
      </c>
      <c r="L209" s="34"/>
      <c r="M209" s="34">
        <v>0</v>
      </c>
      <c r="N209" s="59" t="s">
        <v>1171</v>
      </c>
      <c r="O209" s="59" t="s">
        <v>1172</v>
      </c>
      <c r="P209" s="156">
        <v>3084</v>
      </c>
      <c r="Q209" s="34" t="s">
        <v>52</v>
      </c>
      <c r="R209" s="34" t="s">
        <v>52</v>
      </c>
      <c r="S209" s="34" t="s">
        <v>52</v>
      </c>
      <c r="T209" s="34" t="s">
        <v>1068</v>
      </c>
      <c r="U209" s="34" t="s">
        <v>454</v>
      </c>
      <c r="V209" s="34" t="s">
        <v>455</v>
      </c>
      <c r="W209" s="86">
        <v>18387480109</v>
      </c>
      <c r="X209" s="34" t="s">
        <v>56</v>
      </c>
      <c r="Y209" s="107">
        <v>45323</v>
      </c>
      <c r="Z209" s="107">
        <v>45627</v>
      </c>
      <c r="AA209" s="104" t="s">
        <v>57</v>
      </c>
      <c r="AB209" s="34" t="s">
        <v>1069</v>
      </c>
      <c r="AC209" s="34"/>
      <c r="AD209" s="100" t="s">
        <v>1071</v>
      </c>
      <c r="AE209" s="105" t="s">
        <v>1143</v>
      </c>
      <c r="AF209" s="221"/>
      <c r="AG209" s="34" t="s">
        <v>59</v>
      </c>
      <c r="AH209" s="34">
        <v>196.25</v>
      </c>
      <c r="AI209" s="34">
        <v>196.25</v>
      </c>
      <c r="AJ209" s="34"/>
      <c r="AK209" s="33">
        <f t="shared" si="13"/>
        <v>0</v>
      </c>
      <c r="AL209" s="9">
        <f t="shared" si="12"/>
        <v>0</v>
      </c>
      <c r="AN209" s="223"/>
    </row>
    <row r="210" s="11" customFormat="1" ht="192" hidden="1" customHeight="1" spans="1:40">
      <c r="A210" s="33">
        <v>203</v>
      </c>
      <c r="B210" s="34" t="s">
        <v>42</v>
      </c>
      <c r="C210" s="34" t="s">
        <v>43</v>
      </c>
      <c r="D210" s="34" t="s">
        <v>929</v>
      </c>
      <c r="E210" s="34" t="s">
        <v>1173</v>
      </c>
      <c r="F210" s="34" t="s">
        <v>450</v>
      </c>
      <c r="G210" s="34" t="s">
        <v>1174</v>
      </c>
      <c r="H210" s="34" t="s">
        <v>48</v>
      </c>
      <c r="I210" s="59" t="s">
        <v>1175</v>
      </c>
      <c r="J210" s="34">
        <v>150</v>
      </c>
      <c r="K210" s="34">
        <v>150</v>
      </c>
      <c r="L210" s="34"/>
      <c r="M210" s="34">
        <v>0</v>
      </c>
      <c r="N210" s="59" t="s">
        <v>1176</v>
      </c>
      <c r="O210" s="59" t="s">
        <v>1177</v>
      </c>
      <c r="P210" s="156">
        <v>3556</v>
      </c>
      <c r="Q210" s="34" t="s">
        <v>52</v>
      </c>
      <c r="R210" s="34" t="s">
        <v>52</v>
      </c>
      <c r="S210" s="34" t="s">
        <v>52</v>
      </c>
      <c r="T210" s="34" t="s">
        <v>1068</v>
      </c>
      <c r="U210" s="34" t="s">
        <v>454</v>
      </c>
      <c r="V210" s="34" t="s">
        <v>455</v>
      </c>
      <c r="W210" s="86">
        <v>18387480109</v>
      </c>
      <c r="X210" s="34" t="s">
        <v>56</v>
      </c>
      <c r="Y210" s="107">
        <v>45323</v>
      </c>
      <c r="Z210" s="107">
        <v>45627</v>
      </c>
      <c r="AA210" s="104" t="s">
        <v>57</v>
      </c>
      <c r="AB210" s="34" t="s">
        <v>1069</v>
      </c>
      <c r="AC210" s="34"/>
      <c r="AD210" s="100" t="s">
        <v>1071</v>
      </c>
      <c r="AE210" s="105" t="s">
        <v>1143</v>
      </c>
      <c r="AF210" s="221"/>
      <c r="AG210" s="34" t="s">
        <v>59</v>
      </c>
      <c r="AH210" s="34">
        <v>150</v>
      </c>
      <c r="AI210" s="34">
        <v>150</v>
      </c>
      <c r="AJ210" s="34"/>
      <c r="AK210" s="33">
        <f t="shared" si="13"/>
        <v>0</v>
      </c>
      <c r="AL210" s="9">
        <f t="shared" si="12"/>
        <v>0</v>
      </c>
      <c r="AN210" s="223"/>
    </row>
    <row r="211" s="11" customFormat="1" ht="185" hidden="1" customHeight="1" spans="1:40">
      <c r="A211" s="33">
        <v>204</v>
      </c>
      <c r="B211" s="34" t="s">
        <v>42</v>
      </c>
      <c r="C211" s="34" t="s">
        <v>43</v>
      </c>
      <c r="D211" s="34" t="s">
        <v>929</v>
      </c>
      <c r="E211" s="34" t="s">
        <v>1178</v>
      </c>
      <c r="F211" s="34" t="s">
        <v>450</v>
      </c>
      <c r="G211" s="34" t="s">
        <v>1179</v>
      </c>
      <c r="H211" s="34" t="s">
        <v>48</v>
      </c>
      <c r="I211" s="59" t="s">
        <v>1180</v>
      </c>
      <c r="J211" s="34">
        <v>150</v>
      </c>
      <c r="K211" s="34">
        <v>150</v>
      </c>
      <c r="L211" s="34"/>
      <c r="M211" s="34">
        <v>0</v>
      </c>
      <c r="N211" s="59" t="s">
        <v>1181</v>
      </c>
      <c r="O211" s="59" t="s">
        <v>1182</v>
      </c>
      <c r="P211" s="156">
        <v>3388</v>
      </c>
      <c r="Q211" s="34" t="s">
        <v>52</v>
      </c>
      <c r="R211" s="34" t="s">
        <v>52</v>
      </c>
      <c r="S211" s="34" t="s">
        <v>52</v>
      </c>
      <c r="T211" s="34" t="s">
        <v>1068</v>
      </c>
      <c r="U211" s="34" t="s">
        <v>454</v>
      </c>
      <c r="V211" s="34" t="s">
        <v>455</v>
      </c>
      <c r="W211" s="86">
        <v>18387480109</v>
      </c>
      <c r="X211" s="34" t="s">
        <v>56</v>
      </c>
      <c r="Y211" s="107">
        <v>45323</v>
      </c>
      <c r="Z211" s="107">
        <v>45627</v>
      </c>
      <c r="AA211" s="104" t="s">
        <v>57</v>
      </c>
      <c r="AB211" s="34" t="s">
        <v>1069</v>
      </c>
      <c r="AC211" s="34"/>
      <c r="AD211" s="100" t="s">
        <v>1071</v>
      </c>
      <c r="AE211" s="105" t="s">
        <v>1143</v>
      </c>
      <c r="AF211" s="221"/>
      <c r="AG211" s="34" t="s">
        <v>59</v>
      </c>
      <c r="AH211" s="34">
        <v>150</v>
      </c>
      <c r="AI211" s="34">
        <v>150</v>
      </c>
      <c r="AJ211" s="34"/>
      <c r="AK211" s="33">
        <f t="shared" si="13"/>
        <v>0</v>
      </c>
      <c r="AL211" s="9">
        <f t="shared" si="12"/>
        <v>0</v>
      </c>
      <c r="AN211" s="223"/>
    </row>
    <row r="212" s="11" customFormat="1" ht="259" hidden="1" customHeight="1" spans="1:40">
      <c r="A212" s="33">
        <v>205</v>
      </c>
      <c r="B212" s="34" t="s">
        <v>42</v>
      </c>
      <c r="C212" s="34" t="s">
        <v>43</v>
      </c>
      <c r="D212" s="34" t="s">
        <v>929</v>
      </c>
      <c r="E212" s="34" t="s">
        <v>1183</v>
      </c>
      <c r="F212" s="34" t="s">
        <v>654</v>
      </c>
      <c r="G212" s="34" t="s">
        <v>1184</v>
      </c>
      <c r="H212" s="34" t="s">
        <v>48</v>
      </c>
      <c r="I212" s="59" t="s">
        <v>1185</v>
      </c>
      <c r="J212" s="34">
        <v>100</v>
      </c>
      <c r="K212" s="34">
        <v>100</v>
      </c>
      <c r="L212" s="34"/>
      <c r="M212" s="34">
        <v>0</v>
      </c>
      <c r="N212" s="59" t="s">
        <v>1186</v>
      </c>
      <c r="O212" s="59" t="s">
        <v>1187</v>
      </c>
      <c r="P212" s="156">
        <v>2449</v>
      </c>
      <c r="Q212" s="34" t="s">
        <v>52</v>
      </c>
      <c r="R212" s="34" t="s">
        <v>52</v>
      </c>
      <c r="S212" s="34" t="s">
        <v>52</v>
      </c>
      <c r="T212" s="34" t="s">
        <v>1068</v>
      </c>
      <c r="U212" s="34" t="s">
        <v>658</v>
      </c>
      <c r="V212" s="33" t="s">
        <v>775</v>
      </c>
      <c r="W212" s="86">
        <v>13887465176</v>
      </c>
      <c r="X212" s="34" t="s">
        <v>56</v>
      </c>
      <c r="Y212" s="107">
        <v>45323</v>
      </c>
      <c r="Z212" s="107">
        <v>45627</v>
      </c>
      <c r="AA212" s="104" t="s">
        <v>57</v>
      </c>
      <c r="AB212" s="34" t="s">
        <v>1069</v>
      </c>
      <c r="AC212" s="34"/>
      <c r="AD212" s="100" t="s">
        <v>1071</v>
      </c>
      <c r="AE212" s="105" t="s">
        <v>1143</v>
      </c>
      <c r="AF212" s="221"/>
      <c r="AG212" s="34" t="s">
        <v>59</v>
      </c>
      <c r="AH212" s="34">
        <v>100</v>
      </c>
      <c r="AI212" s="34">
        <v>100</v>
      </c>
      <c r="AJ212" s="34"/>
      <c r="AK212" s="33">
        <f t="shared" si="13"/>
        <v>0</v>
      </c>
      <c r="AL212" s="9">
        <f t="shared" si="12"/>
        <v>0</v>
      </c>
      <c r="AN212" s="223"/>
    </row>
    <row r="213" s="11" customFormat="1" ht="328" hidden="1" customHeight="1" spans="1:40">
      <c r="A213" s="33">
        <v>206</v>
      </c>
      <c r="B213" s="34" t="s">
        <v>42</v>
      </c>
      <c r="C213" s="34" t="s">
        <v>43</v>
      </c>
      <c r="D213" s="34" t="s">
        <v>929</v>
      </c>
      <c r="E213" s="34" t="s">
        <v>1188</v>
      </c>
      <c r="F213" s="34" t="s">
        <v>654</v>
      </c>
      <c r="G213" s="34" t="s">
        <v>1133</v>
      </c>
      <c r="H213" s="34" t="s">
        <v>48</v>
      </c>
      <c r="I213" s="59" t="s">
        <v>1189</v>
      </c>
      <c r="J213" s="34">
        <v>100</v>
      </c>
      <c r="K213" s="34">
        <v>100</v>
      </c>
      <c r="L213" s="34"/>
      <c r="M213" s="34">
        <v>0</v>
      </c>
      <c r="N213" s="59" t="s">
        <v>1190</v>
      </c>
      <c r="O213" s="59" t="s">
        <v>1191</v>
      </c>
      <c r="P213" s="156">
        <v>15662</v>
      </c>
      <c r="Q213" s="34" t="s">
        <v>52</v>
      </c>
      <c r="R213" s="34" t="s">
        <v>52</v>
      </c>
      <c r="S213" s="34" t="s">
        <v>52</v>
      </c>
      <c r="T213" s="34" t="s">
        <v>1068</v>
      </c>
      <c r="U213" s="34" t="s">
        <v>658</v>
      </c>
      <c r="V213" s="33" t="s">
        <v>775</v>
      </c>
      <c r="W213" s="86">
        <v>13887465176</v>
      </c>
      <c r="X213" s="34" t="s">
        <v>56</v>
      </c>
      <c r="Y213" s="107">
        <v>45323</v>
      </c>
      <c r="Z213" s="107">
        <v>45627</v>
      </c>
      <c r="AA213" s="104" t="s">
        <v>57</v>
      </c>
      <c r="AB213" s="34" t="s">
        <v>1069</v>
      </c>
      <c r="AC213" s="34" t="s">
        <v>1192</v>
      </c>
      <c r="AD213" s="100" t="s">
        <v>1071</v>
      </c>
      <c r="AE213" s="105" t="s">
        <v>1143</v>
      </c>
      <c r="AF213" s="221"/>
      <c r="AG213" s="34" t="s">
        <v>59</v>
      </c>
      <c r="AH213" s="34">
        <v>100</v>
      </c>
      <c r="AI213" s="34">
        <v>100</v>
      </c>
      <c r="AJ213" s="34"/>
      <c r="AK213" s="33">
        <f t="shared" si="13"/>
        <v>0</v>
      </c>
      <c r="AL213" s="9">
        <f t="shared" si="12"/>
        <v>0</v>
      </c>
      <c r="AN213" s="223"/>
    </row>
    <row r="214" s="11" customFormat="1" ht="158" hidden="1" customHeight="1" spans="1:40">
      <c r="A214" s="33">
        <v>207</v>
      </c>
      <c r="B214" s="34" t="s">
        <v>42</v>
      </c>
      <c r="C214" s="34" t="s">
        <v>43</v>
      </c>
      <c r="D214" s="34" t="s">
        <v>929</v>
      </c>
      <c r="E214" s="34" t="s">
        <v>1193</v>
      </c>
      <c r="F214" s="34" t="s">
        <v>91</v>
      </c>
      <c r="G214" s="34" t="s">
        <v>1194</v>
      </c>
      <c r="H214" s="34" t="s">
        <v>48</v>
      </c>
      <c r="I214" s="59" t="s">
        <v>1195</v>
      </c>
      <c r="J214" s="34">
        <v>100</v>
      </c>
      <c r="K214" s="34">
        <v>100</v>
      </c>
      <c r="L214" s="34"/>
      <c r="M214" s="34">
        <v>0</v>
      </c>
      <c r="N214" s="59" t="s">
        <v>1196</v>
      </c>
      <c r="O214" s="59" t="s">
        <v>1197</v>
      </c>
      <c r="P214" s="156">
        <v>6614</v>
      </c>
      <c r="Q214" s="34" t="s">
        <v>52</v>
      </c>
      <c r="R214" s="34" t="s">
        <v>52</v>
      </c>
      <c r="S214" s="34" t="s">
        <v>52</v>
      </c>
      <c r="T214" s="34" t="s">
        <v>1068</v>
      </c>
      <c r="U214" s="34" t="s">
        <v>95</v>
      </c>
      <c r="V214" s="33" t="s">
        <v>96</v>
      </c>
      <c r="W214" s="86">
        <v>13648747575</v>
      </c>
      <c r="X214" s="34" t="s">
        <v>56</v>
      </c>
      <c r="Y214" s="107">
        <v>45293</v>
      </c>
      <c r="Z214" s="107">
        <v>45628</v>
      </c>
      <c r="AA214" s="104" t="s">
        <v>57</v>
      </c>
      <c r="AB214" s="34" t="s">
        <v>1069</v>
      </c>
      <c r="AC214" s="34"/>
      <c r="AD214" s="100" t="s">
        <v>1071</v>
      </c>
      <c r="AE214" s="105" t="s">
        <v>1143</v>
      </c>
      <c r="AF214" s="221"/>
      <c r="AG214" s="34" t="s">
        <v>59</v>
      </c>
      <c r="AH214" s="34">
        <v>100</v>
      </c>
      <c r="AI214" s="34">
        <v>100</v>
      </c>
      <c r="AJ214" s="34"/>
      <c r="AK214" s="33">
        <f t="shared" si="13"/>
        <v>0</v>
      </c>
      <c r="AL214" s="9">
        <f t="shared" si="12"/>
        <v>0</v>
      </c>
      <c r="AN214" s="223"/>
    </row>
    <row r="215" s="11" customFormat="1" ht="156" hidden="1" customHeight="1" spans="1:40">
      <c r="A215" s="33">
        <v>208</v>
      </c>
      <c r="B215" s="34" t="s">
        <v>42</v>
      </c>
      <c r="C215" s="34" t="s">
        <v>43</v>
      </c>
      <c r="D215" s="34" t="s">
        <v>929</v>
      </c>
      <c r="E215" s="34" t="s">
        <v>1198</v>
      </c>
      <c r="F215" s="34" t="s">
        <v>91</v>
      </c>
      <c r="G215" s="34" t="s">
        <v>1078</v>
      </c>
      <c r="H215" s="34" t="s">
        <v>48</v>
      </c>
      <c r="I215" s="59" t="s">
        <v>1199</v>
      </c>
      <c r="J215" s="34">
        <v>100</v>
      </c>
      <c r="K215" s="34">
        <v>100</v>
      </c>
      <c r="L215" s="34"/>
      <c r="M215" s="34">
        <v>0</v>
      </c>
      <c r="N215" s="59" t="s">
        <v>1200</v>
      </c>
      <c r="O215" s="59" t="s">
        <v>1191</v>
      </c>
      <c r="P215" s="156">
        <v>4857</v>
      </c>
      <c r="Q215" s="34" t="s">
        <v>52</v>
      </c>
      <c r="R215" s="34" t="s">
        <v>52</v>
      </c>
      <c r="S215" s="34" t="s">
        <v>52</v>
      </c>
      <c r="T215" s="34" t="s">
        <v>1068</v>
      </c>
      <c r="U215" s="34" t="s">
        <v>95</v>
      </c>
      <c r="V215" s="33" t="s">
        <v>96</v>
      </c>
      <c r="W215" s="86">
        <v>13648747575</v>
      </c>
      <c r="X215" s="34" t="s">
        <v>56</v>
      </c>
      <c r="Y215" s="107">
        <v>45294</v>
      </c>
      <c r="Z215" s="107">
        <v>45629</v>
      </c>
      <c r="AA215" s="104" t="s">
        <v>57</v>
      </c>
      <c r="AB215" s="34" t="s">
        <v>1069</v>
      </c>
      <c r="AC215" s="34"/>
      <c r="AD215" s="100" t="s">
        <v>1071</v>
      </c>
      <c r="AE215" s="105" t="s">
        <v>1143</v>
      </c>
      <c r="AF215" s="221"/>
      <c r="AG215" s="34" t="s">
        <v>59</v>
      </c>
      <c r="AH215" s="34">
        <v>100</v>
      </c>
      <c r="AI215" s="34">
        <v>100</v>
      </c>
      <c r="AJ215" s="34"/>
      <c r="AK215" s="33">
        <f t="shared" si="13"/>
        <v>0</v>
      </c>
      <c r="AL215" s="9">
        <f t="shared" si="12"/>
        <v>0</v>
      </c>
      <c r="AN215" s="223"/>
    </row>
    <row r="216" s="11" customFormat="1" ht="171" hidden="1" customHeight="1" spans="1:40">
      <c r="A216" s="33">
        <v>209</v>
      </c>
      <c r="B216" s="34" t="s">
        <v>42</v>
      </c>
      <c r="C216" s="34" t="s">
        <v>43</v>
      </c>
      <c r="D216" s="34" t="s">
        <v>929</v>
      </c>
      <c r="E216" s="34" t="s">
        <v>1201</v>
      </c>
      <c r="F216" s="34" t="s">
        <v>91</v>
      </c>
      <c r="G216" s="34" t="s">
        <v>1097</v>
      </c>
      <c r="H216" s="34" t="s">
        <v>48</v>
      </c>
      <c r="I216" s="59" t="s">
        <v>1202</v>
      </c>
      <c r="J216" s="34">
        <v>100</v>
      </c>
      <c r="K216" s="34">
        <v>100</v>
      </c>
      <c r="L216" s="34"/>
      <c r="M216" s="34">
        <v>0</v>
      </c>
      <c r="N216" s="59" t="s">
        <v>1203</v>
      </c>
      <c r="O216" s="59" t="s">
        <v>1204</v>
      </c>
      <c r="P216" s="156">
        <v>4857</v>
      </c>
      <c r="Q216" s="34" t="s">
        <v>52</v>
      </c>
      <c r="R216" s="34" t="s">
        <v>52</v>
      </c>
      <c r="S216" s="34" t="s">
        <v>52</v>
      </c>
      <c r="T216" s="34" t="s">
        <v>1068</v>
      </c>
      <c r="U216" s="34" t="s">
        <v>95</v>
      </c>
      <c r="V216" s="33" t="s">
        <v>96</v>
      </c>
      <c r="W216" s="86">
        <v>13648747575</v>
      </c>
      <c r="X216" s="34" t="s">
        <v>56</v>
      </c>
      <c r="Y216" s="107">
        <v>45295</v>
      </c>
      <c r="Z216" s="107">
        <v>45630</v>
      </c>
      <c r="AA216" s="104" t="s">
        <v>57</v>
      </c>
      <c r="AB216" s="34" t="s">
        <v>1069</v>
      </c>
      <c r="AC216" s="34"/>
      <c r="AD216" s="100" t="s">
        <v>1071</v>
      </c>
      <c r="AE216" s="105" t="s">
        <v>1143</v>
      </c>
      <c r="AF216" s="221"/>
      <c r="AG216" s="34" t="s">
        <v>59</v>
      </c>
      <c r="AH216" s="34">
        <v>100</v>
      </c>
      <c r="AI216" s="34">
        <v>100</v>
      </c>
      <c r="AJ216" s="34"/>
      <c r="AK216" s="33">
        <f t="shared" si="13"/>
        <v>0</v>
      </c>
      <c r="AL216" s="9">
        <f t="shared" si="12"/>
        <v>0</v>
      </c>
      <c r="AN216" s="223"/>
    </row>
    <row r="217" s="11" customFormat="1" ht="161" hidden="1" customHeight="1" spans="1:40">
      <c r="A217" s="33">
        <v>210</v>
      </c>
      <c r="B217" s="34" t="s">
        <v>42</v>
      </c>
      <c r="C217" s="34" t="s">
        <v>43</v>
      </c>
      <c r="D217" s="34" t="s">
        <v>929</v>
      </c>
      <c r="E217" s="34" t="s">
        <v>1205</v>
      </c>
      <c r="F217" s="34" t="s">
        <v>68</v>
      </c>
      <c r="G217" s="34" t="s">
        <v>1206</v>
      </c>
      <c r="H217" s="34" t="s">
        <v>48</v>
      </c>
      <c r="I217" s="59" t="s">
        <v>1207</v>
      </c>
      <c r="J217" s="34">
        <v>100</v>
      </c>
      <c r="K217" s="34">
        <v>100</v>
      </c>
      <c r="L217" s="34"/>
      <c r="M217" s="34">
        <v>0</v>
      </c>
      <c r="N217" s="59" t="s">
        <v>1208</v>
      </c>
      <c r="O217" s="59" t="s">
        <v>1209</v>
      </c>
      <c r="P217" s="156">
        <v>3549</v>
      </c>
      <c r="Q217" s="34" t="s">
        <v>52</v>
      </c>
      <c r="R217" s="34" t="s">
        <v>52</v>
      </c>
      <c r="S217" s="34" t="s">
        <v>52</v>
      </c>
      <c r="T217" s="34" t="s">
        <v>1068</v>
      </c>
      <c r="U217" s="34" t="s">
        <v>363</v>
      </c>
      <c r="V217" s="34" t="s">
        <v>364</v>
      </c>
      <c r="W217" s="87">
        <v>15924765188</v>
      </c>
      <c r="X217" s="34" t="s">
        <v>56</v>
      </c>
      <c r="Y217" s="107">
        <v>45295</v>
      </c>
      <c r="Z217" s="107">
        <v>45630</v>
      </c>
      <c r="AA217" s="104" t="s">
        <v>57</v>
      </c>
      <c r="AB217" s="34" t="s">
        <v>1069</v>
      </c>
      <c r="AC217" s="34"/>
      <c r="AD217" s="100" t="s">
        <v>1071</v>
      </c>
      <c r="AE217" s="105" t="s">
        <v>1143</v>
      </c>
      <c r="AF217" s="221"/>
      <c r="AG217" s="34" t="s">
        <v>59</v>
      </c>
      <c r="AH217" s="34">
        <v>100</v>
      </c>
      <c r="AI217" s="34">
        <v>100</v>
      </c>
      <c r="AJ217" s="34"/>
      <c r="AK217" s="33">
        <f t="shared" si="13"/>
        <v>0</v>
      </c>
      <c r="AL217" s="9">
        <f t="shared" si="12"/>
        <v>0</v>
      </c>
      <c r="AN217" s="223"/>
    </row>
    <row r="218" s="11" customFormat="1" ht="202" hidden="1" customHeight="1" spans="1:40">
      <c r="A218" s="33">
        <v>211</v>
      </c>
      <c r="B218" s="34" t="s">
        <v>42</v>
      </c>
      <c r="C218" s="34" t="s">
        <v>43</v>
      </c>
      <c r="D218" s="34" t="s">
        <v>929</v>
      </c>
      <c r="E218" s="34" t="s">
        <v>1210</v>
      </c>
      <c r="F218" s="34" t="s">
        <v>198</v>
      </c>
      <c r="G218" s="34" t="s">
        <v>1082</v>
      </c>
      <c r="H218" s="34" t="s">
        <v>48</v>
      </c>
      <c r="I218" s="59" t="s">
        <v>1211</v>
      </c>
      <c r="J218" s="34">
        <v>100</v>
      </c>
      <c r="K218" s="34">
        <v>100</v>
      </c>
      <c r="L218" s="34"/>
      <c r="M218" s="34">
        <v>0</v>
      </c>
      <c r="N218" s="59" t="s">
        <v>1212</v>
      </c>
      <c r="O218" s="59" t="s">
        <v>1213</v>
      </c>
      <c r="P218" s="156">
        <v>6632</v>
      </c>
      <c r="Q218" s="34" t="s">
        <v>52</v>
      </c>
      <c r="R218" s="34" t="s">
        <v>52</v>
      </c>
      <c r="S218" s="34" t="s">
        <v>52</v>
      </c>
      <c r="T218" s="34" t="s">
        <v>1068</v>
      </c>
      <c r="U218" s="34" t="s">
        <v>203</v>
      </c>
      <c r="V218" s="34" t="s">
        <v>204</v>
      </c>
      <c r="W218" s="86">
        <v>15887905590</v>
      </c>
      <c r="X218" s="34" t="s">
        <v>56</v>
      </c>
      <c r="Y218" s="107">
        <v>45295</v>
      </c>
      <c r="Z218" s="107">
        <v>45630</v>
      </c>
      <c r="AA218" s="104" t="s">
        <v>57</v>
      </c>
      <c r="AB218" s="34" t="s">
        <v>1069</v>
      </c>
      <c r="AC218" s="34"/>
      <c r="AD218" s="100" t="s">
        <v>1071</v>
      </c>
      <c r="AE218" s="105" t="s">
        <v>1143</v>
      </c>
      <c r="AF218" s="221"/>
      <c r="AG218" s="34" t="s">
        <v>59</v>
      </c>
      <c r="AH218" s="34">
        <v>100</v>
      </c>
      <c r="AI218" s="34">
        <v>100</v>
      </c>
      <c r="AJ218" s="34"/>
      <c r="AK218" s="33">
        <f t="shared" si="13"/>
        <v>0</v>
      </c>
      <c r="AL218" s="9">
        <f t="shared" si="12"/>
        <v>0</v>
      </c>
      <c r="AN218" s="223"/>
    </row>
    <row r="219" s="11" customFormat="1" ht="262" hidden="1" customHeight="1" spans="1:40">
      <c r="A219" s="33">
        <v>212</v>
      </c>
      <c r="B219" s="34" t="s">
        <v>42</v>
      </c>
      <c r="C219" s="34" t="s">
        <v>43</v>
      </c>
      <c r="D219" s="34" t="s">
        <v>929</v>
      </c>
      <c r="E219" s="34" t="s">
        <v>1214</v>
      </c>
      <c r="F219" s="34" t="s">
        <v>198</v>
      </c>
      <c r="G219" s="34" t="s">
        <v>1086</v>
      </c>
      <c r="H219" s="34" t="s">
        <v>48</v>
      </c>
      <c r="I219" s="157" t="s">
        <v>1215</v>
      </c>
      <c r="J219" s="34">
        <v>100</v>
      </c>
      <c r="K219" s="34">
        <v>100</v>
      </c>
      <c r="L219" s="34"/>
      <c r="M219" s="34">
        <v>0</v>
      </c>
      <c r="N219" s="59" t="s">
        <v>1216</v>
      </c>
      <c r="O219" s="59" t="s">
        <v>1217</v>
      </c>
      <c r="P219" s="156">
        <v>6626</v>
      </c>
      <c r="Q219" s="34" t="s">
        <v>52</v>
      </c>
      <c r="R219" s="34" t="s">
        <v>52</v>
      </c>
      <c r="S219" s="34" t="s">
        <v>52</v>
      </c>
      <c r="T219" s="34" t="s">
        <v>1068</v>
      </c>
      <c r="U219" s="34" t="s">
        <v>203</v>
      </c>
      <c r="V219" s="34" t="s">
        <v>204</v>
      </c>
      <c r="W219" s="86">
        <v>15887905590</v>
      </c>
      <c r="X219" s="34" t="s">
        <v>56</v>
      </c>
      <c r="Y219" s="107">
        <v>45295</v>
      </c>
      <c r="Z219" s="107">
        <v>45630</v>
      </c>
      <c r="AA219" s="104" t="s">
        <v>57</v>
      </c>
      <c r="AB219" s="34" t="s">
        <v>1069</v>
      </c>
      <c r="AC219" s="34"/>
      <c r="AD219" s="100" t="s">
        <v>1071</v>
      </c>
      <c r="AE219" s="105" t="s">
        <v>1143</v>
      </c>
      <c r="AF219" s="221"/>
      <c r="AG219" s="34" t="s">
        <v>59</v>
      </c>
      <c r="AH219" s="34">
        <v>100</v>
      </c>
      <c r="AI219" s="34">
        <v>100</v>
      </c>
      <c r="AJ219" s="34"/>
      <c r="AK219" s="33">
        <f t="shared" si="13"/>
        <v>0</v>
      </c>
      <c r="AL219" s="9">
        <f t="shared" si="12"/>
        <v>0</v>
      </c>
      <c r="AN219" s="223"/>
    </row>
    <row r="220" s="11" customFormat="1" ht="250" hidden="1" customHeight="1" spans="1:40">
      <c r="A220" s="33">
        <v>213</v>
      </c>
      <c r="B220" s="34" t="s">
        <v>42</v>
      </c>
      <c r="C220" s="34" t="s">
        <v>43</v>
      </c>
      <c r="D220" s="34" t="s">
        <v>929</v>
      </c>
      <c r="E220" s="34" t="s">
        <v>1218</v>
      </c>
      <c r="F220" s="34" t="s">
        <v>198</v>
      </c>
      <c r="G220" s="34" t="s">
        <v>1219</v>
      </c>
      <c r="H220" s="34" t="s">
        <v>48</v>
      </c>
      <c r="I220" s="58" t="s">
        <v>1220</v>
      </c>
      <c r="J220" s="34">
        <v>349.2</v>
      </c>
      <c r="K220" s="34">
        <v>349.2</v>
      </c>
      <c r="L220" s="34"/>
      <c r="M220" s="34">
        <v>0</v>
      </c>
      <c r="N220" s="59" t="s">
        <v>1221</v>
      </c>
      <c r="O220" s="59" t="s">
        <v>1222</v>
      </c>
      <c r="P220" s="156">
        <v>4356</v>
      </c>
      <c r="Q220" s="34" t="s">
        <v>52</v>
      </c>
      <c r="R220" s="34" t="s">
        <v>52</v>
      </c>
      <c r="S220" s="34" t="s">
        <v>52</v>
      </c>
      <c r="T220" s="34" t="s">
        <v>1068</v>
      </c>
      <c r="U220" s="34" t="s">
        <v>203</v>
      </c>
      <c r="V220" s="34" t="s">
        <v>204</v>
      </c>
      <c r="W220" s="86">
        <v>15887905590</v>
      </c>
      <c r="X220" s="34" t="s">
        <v>56</v>
      </c>
      <c r="Y220" s="107">
        <v>45295</v>
      </c>
      <c r="Z220" s="107">
        <v>45630</v>
      </c>
      <c r="AA220" s="104" t="s">
        <v>57</v>
      </c>
      <c r="AB220" s="34" t="s">
        <v>1069</v>
      </c>
      <c r="AC220" s="34"/>
      <c r="AD220" s="100" t="s">
        <v>1071</v>
      </c>
      <c r="AE220" s="105" t="s">
        <v>1143</v>
      </c>
      <c r="AF220" s="221"/>
      <c r="AG220" s="34" t="s">
        <v>59</v>
      </c>
      <c r="AH220" s="34">
        <v>349.2</v>
      </c>
      <c r="AI220" s="34">
        <v>349.2</v>
      </c>
      <c r="AJ220" s="34">
        <v>0</v>
      </c>
      <c r="AK220" s="33">
        <f t="shared" si="13"/>
        <v>0</v>
      </c>
      <c r="AL220" s="9">
        <f t="shared" si="12"/>
        <v>0</v>
      </c>
      <c r="AN220" s="223"/>
    </row>
    <row r="221" s="11" customFormat="1" ht="171" hidden="1" customHeight="1" spans="1:40">
      <c r="A221" s="33">
        <v>214</v>
      </c>
      <c r="B221" s="34" t="s">
        <v>42</v>
      </c>
      <c r="C221" s="34" t="s">
        <v>43</v>
      </c>
      <c r="D221" s="34" t="s">
        <v>929</v>
      </c>
      <c r="E221" s="34" t="s">
        <v>1223</v>
      </c>
      <c r="F221" s="34" t="s">
        <v>402</v>
      </c>
      <c r="G221" s="34" t="s">
        <v>666</v>
      </c>
      <c r="H221" s="34" t="s">
        <v>48</v>
      </c>
      <c r="I221" s="59" t="s">
        <v>1224</v>
      </c>
      <c r="J221" s="34">
        <v>100</v>
      </c>
      <c r="K221" s="34">
        <v>100</v>
      </c>
      <c r="L221" s="34"/>
      <c r="M221" s="34">
        <v>0</v>
      </c>
      <c r="N221" s="59" t="s">
        <v>1225</v>
      </c>
      <c r="O221" s="59" t="s">
        <v>1226</v>
      </c>
      <c r="P221" s="156">
        <v>7309</v>
      </c>
      <c r="Q221" s="34" t="s">
        <v>52</v>
      </c>
      <c r="R221" s="34" t="s">
        <v>52</v>
      </c>
      <c r="S221" s="34" t="s">
        <v>52</v>
      </c>
      <c r="T221" s="34" t="s">
        <v>1068</v>
      </c>
      <c r="U221" s="34" t="s">
        <v>407</v>
      </c>
      <c r="V221" s="34" t="s">
        <v>1227</v>
      </c>
      <c r="W221" s="87" t="s">
        <v>1228</v>
      </c>
      <c r="X221" s="34" t="s">
        <v>56</v>
      </c>
      <c r="Y221" s="107">
        <v>45292</v>
      </c>
      <c r="Z221" s="107">
        <v>45444</v>
      </c>
      <c r="AA221" s="104" t="s">
        <v>57</v>
      </c>
      <c r="AB221" s="34" t="s">
        <v>1069</v>
      </c>
      <c r="AC221" s="34"/>
      <c r="AD221" s="100" t="s">
        <v>1071</v>
      </c>
      <c r="AE221" s="105" t="s">
        <v>1143</v>
      </c>
      <c r="AF221" s="221"/>
      <c r="AG221" s="34" t="s">
        <v>59</v>
      </c>
      <c r="AH221" s="34">
        <v>100</v>
      </c>
      <c r="AI221" s="34">
        <v>100</v>
      </c>
      <c r="AJ221" s="34"/>
      <c r="AK221" s="33">
        <f t="shared" si="13"/>
        <v>0</v>
      </c>
      <c r="AL221" s="9">
        <f t="shared" si="12"/>
        <v>0</v>
      </c>
      <c r="AN221" s="223"/>
    </row>
    <row r="222" s="11" customFormat="1" ht="148" hidden="1" customHeight="1" spans="1:40">
      <c r="A222" s="33">
        <v>215</v>
      </c>
      <c r="B222" s="34" t="s">
        <v>42</v>
      </c>
      <c r="C222" s="34" t="s">
        <v>43</v>
      </c>
      <c r="D222" s="34" t="s">
        <v>929</v>
      </c>
      <c r="E222" s="34" t="s">
        <v>1229</v>
      </c>
      <c r="F222" s="34" t="s">
        <v>402</v>
      </c>
      <c r="G222" s="34" t="s">
        <v>1230</v>
      </c>
      <c r="H222" s="34" t="s">
        <v>48</v>
      </c>
      <c r="I222" s="59" t="s">
        <v>1231</v>
      </c>
      <c r="J222" s="34">
        <v>100</v>
      </c>
      <c r="K222" s="34">
        <v>100</v>
      </c>
      <c r="L222" s="34"/>
      <c r="M222" s="34">
        <v>0</v>
      </c>
      <c r="N222" s="59" t="s">
        <v>1232</v>
      </c>
      <c r="O222" s="59" t="s">
        <v>1233</v>
      </c>
      <c r="P222" s="156">
        <v>1405</v>
      </c>
      <c r="Q222" s="34" t="s">
        <v>52</v>
      </c>
      <c r="R222" s="34" t="s">
        <v>52</v>
      </c>
      <c r="S222" s="34" t="s">
        <v>52</v>
      </c>
      <c r="T222" s="34" t="s">
        <v>1068</v>
      </c>
      <c r="U222" s="34" t="s">
        <v>407</v>
      </c>
      <c r="V222" s="34" t="s">
        <v>1227</v>
      </c>
      <c r="W222" s="87" t="s">
        <v>1228</v>
      </c>
      <c r="X222" s="34" t="s">
        <v>56</v>
      </c>
      <c r="Y222" s="107">
        <v>45292</v>
      </c>
      <c r="Z222" s="107">
        <v>45444</v>
      </c>
      <c r="AA222" s="104" t="s">
        <v>57</v>
      </c>
      <c r="AB222" s="34" t="s">
        <v>1069</v>
      </c>
      <c r="AC222" s="34"/>
      <c r="AD222" s="100" t="s">
        <v>1071</v>
      </c>
      <c r="AE222" s="105" t="s">
        <v>1143</v>
      </c>
      <c r="AF222" s="221"/>
      <c r="AG222" s="34" t="s">
        <v>59</v>
      </c>
      <c r="AH222" s="34">
        <v>100</v>
      </c>
      <c r="AI222" s="34">
        <v>100</v>
      </c>
      <c r="AJ222" s="34"/>
      <c r="AK222" s="33">
        <f t="shared" si="13"/>
        <v>0</v>
      </c>
      <c r="AL222" s="9">
        <f t="shared" si="12"/>
        <v>0</v>
      </c>
      <c r="AN222" s="223"/>
    </row>
    <row r="223" s="11" customFormat="1" ht="173" hidden="1" customHeight="1" spans="1:40">
      <c r="A223" s="33">
        <v>216</v>
      </c>
      <c r="B223" s="34" t="s">
        <v>42</v>
      </c>
      <c r="C223" s="34" t="s">
        <v>43</v>
      </c>
      <c r="D223" s="34" t="s">
        <v>929</v>
      </c>
      <c r="E223" s="34" t="s">
        <v>1234</v>
      </c>
      <c r="F223" s="34" t="s">
        <v>402</v>
      </c>
      <c r="G223" s="34" t="s">
        <v>1235</v>
      </c>
      <c r="H223" s="34" t="s">
        <v>48</v>
      </c>
      <c r="I223" s="59" t="s">
        <v>1236</v>
      </c>
      <c r="J223" s="34">
        <v>100</v>
      </c>
      <c r="K223" s="34">
        <v>100</v>
      </c>
      <c r="L223" s="34"/>
      <c r="M223" s="34">
        <v>0</v>
      </c>
      <c r="N223" s="59" t="s">
        <v>1237</v>
      </c>
      <c r="O223" s="59" t="s">
        <v>1238</v>
      </c>
      <c r="P223" s="156">
        <v>5524</v>
      </c>
      <c r="Q223" s="34" t="s">
        <v>52</v>
      </c>
      <c r="R223" s="34" t="s">
        <v>52</v>
      </c>
      <c r="S223" s="34" t="s">
        <v>52</v>
      </c>
      <c r="T223" s="34" t="s">
        <v>1068</v>
      </c>
      <c r="U223" s="34" t="s">
        <v>407</v>
      </c>
      <c r="V223" s="34" t="s">
        <v>1227</v>
      </c>
      <c r="W223" s="87" t="s">
        <v>1228</v>
      </c>
      <c r="X223" s="34" t="s">
        <v>56</v>
      </c>
      <c r="Y223" s="107">
        <v>45292</v>
      </c>
      <c r="Z223" s="107">
        <v>45444</v>
      </c>
      <c r="AA223" s="104" t="s">
        <v>57</v>
      </c>
      <c r="AB223" s="34" t="s">
        <v>1069</v>
      </c>
      <c r="AC223" s="34"/>
      <c r="AD223" s="100" t="s">
        <v>1071</v>
      </c>
      <c r="AE223" s="105" t="s">
        <v>1143</v>
      </c>
      <c r="AF223" s="221"/>
      <c r="AG223" s="34" t="s">
        <v>59</v>
      </c>
      <c r="AH223" s="34">
        <v>100</v>
      </c>
      <c r="AI223" s="34">
        <v>100</v>
      </c>
      <c r="AJ223" s="34"/>
      <c r="AK223" s="33">
        <f t="shared" si="13"/>
        <v>0</v>
      </c>
      <c r="AL223" s="9">
        <f t="shared" si="12"/>
        <v>0</v>
      </c>
      <c r="AN223" s="223"/>
    </row>
    <row r="224" s="11" customFormat="1" ht="164" hidden="1" customHeight="1" spans="1:40">
      <c r="A224" s="33">
        <v>217</v>
      </c>
      <c r="B224" s="34" t="s">
        <v>42</v>
      </c>
      <c r="C224" s="34" t="s">
        <v>43</v>
      </c>
      <c r="D224" s="34" t="s">
        <v>929</v>
      </c>
      <c r="E224" s="34" t="s">
        <v>1239</v>
      </c>
      <c r="F224" s="34" t="s">
        <v>591</v>
      </c>
      <c r="G224" s="34" t="s">
        <v>592</v>
      </c>
      <c r="H224" s="34" t="s">
        <v>48</v>
      </c>
      <c r="I224" s="59" t="s">
        <v>1240</v>
      </c>
      <c r="J224" s="34">
        <v>100</v>
      </c>
      <c r="K224" s="34">
        <v>100</v>
      </c>
      <c r="L224" s="34"/>
      <c r="M224" s="34">
        <v>0</v>
      </c>
      <c r="N224" s="59" t="s">
        <v>1241</v>
      </c>
      <c r="O224" s="59" t="s">
        <v>1242</v>
      </c>
      <c r="P224" s="156">
        <v>2451</v>
      </c>
      <c r="Q224" s="34" t="s">
        <v>52</v>
      </c>
      <c r="R224" s="34" t="s">
        <v>52</v>
      </c>
      <c r="S224" s="34" t="s">
        <v>52</v>
      </c>
      <c r="T224" s="34" t="s">
        <v>1068</v>
      </c>
      <c r="U224" s="34" t="s">
        <v>597</v>
      </c>
      <c r="V224" s="33" t="s">
        <v>1017</v>
      </c>
      <c r="W224" s="86" t="s">
        <v>1018</v>
      </c>
      <c r="X224" s="34" t="s">
        <v>56</v>
      </c>
      <c r="Y224" s="107">
        <v>45352</v>
      </c>
      <c r="Z224" s="107">
        <v>45323</v>
      </c>
      <c r="AA224" s="104" t="s">
        <v>57</v>
      </c>
      <c r="AB224" s="34" t="s">
        <v>1069</v>
      </c>
      <c r="AC224" s="34"/>
      <c r="AD224" s="100" t="s">
        <v>1071</v>
      </c>
      <c r="AE224" s="105" t="s">
        <v>1143</v>
      </c>
      <c r="AF224" s="221"/>
      <c r="AG224" s="34" t="s">
        <v>59</v>
      </c>
      <c r="AH224" s="34">
        <v>100</v>
      </c>
      <c r="AI224" s="34">
        <v>100</v>
      </c>
      <c r="AJ224" s="34"/>
      <c r="AK224" s="33">
        <f t="shared" si="13"/>
        <v>0</v>
      </c>
      <c r="AL224" s="9">
        <f t="shared" si="12"/>
        <v>0</v>
      </c>
      <c r="AN224" s="223"/>
    </row>
    <row r="225" s="11" customFormat="1" ht="166" hidden="1" customHeight="1" spans="1:40">
      <c r="A225" s="33">
        <v>218</v>
      </c>
      <c r="B225" s="34" t="s">
        <v>42</v>
      </c>
      <c r="C225" s="34" t="s">
        <v>43</v>
      </c>
      <c r="D225" s="34" t="s">
        <v>929</v>
      </c>
      <c r="E225" s="34" t="s">
        <v>1243</v>
      </c>
      <c r="F225" s="34" t="s">
        <v>591</v>
      </c>
      <c r="G225" s="34" t="s">
        <v>1244</v>
      </c>
      <c r="H225" s="34" t="s">
        <v>48</v>
      </c>
      <c r="I225" s="59" t="s">
        <v>1245</v>
      </c>
      <c r="J225" s="34">
        <v>100</v>
      </c>
      <c r="K225" s="34">
        <v>100</v>
      </c>
      <c r="L225" s="34"/>
      <c r="M225" s="34">
        <v>0</v>
      </c>
      <c r="N225" s="59" t="s">
        <v>1246</v>
      </c>
      <c r="O225" s="59" t="s">
        <v>1247</v>
      </c>
      <c r="P225" s="156">
        <v>1413</v>
      </c>
      <c r="Q225" s="34" t="s">
        <v>52</v>
      </c>
      <c r="R225" s="34" t="s">
        <v>52</v>
      </c>
      <c r="S225" s="34" t="s">
        <v>52</v>
      </c>
      <c r="T225" s="34" t="s">
        <v>1068</v>
      </c>
      <c r="U225" s="34" t="s">
        <v>597</v>
      </c>
      <c r="V225" s="33" t="s">
        <v>1017</v>
      </c>
      <c r="W225" s="86" t="s">
        <v>1018</v>
      </c>
      <c r="X225" s="34" t="s">
        <v>56</v>
      </c>
      <c r="Y225" s="107">
        <v>45352</v>
      </c>
      <c r="Z225" s="107">
        <v>45323</v>
      </c>
      <c r="AA225" s="104" t="s">
        <v>57</v>
      </c>
      <c r="AB225" s="34" t="s">
        <v>1069</v>
      </c>
      <c r="AC225" s="34"/>
      <c r="AD225" s="100" t="s">
        <v>1071</v>
      </c>
      <c r="AE225" s="105" t="s">
        <v>1143</v>
      </c>
      <c r="AF225" s="221"/>
      <c r="AG225" s="34" t="s">
        <v>59</v>
      </c>
      <c r="AH225" s="34">
        <v>100</v>
      </c>
      <c r="AI225" s="34">
        <v>100</v>
      </c>
      <c r="AJ225" s="34"/>
      <c r="AK225" s="33">
        <f t="shared" si="13"/>
        <v>0</v>
      </c>
      <c r="AL225" s="9">
        <f t="shared" si="12"/>
        <v>0</v>
      </c>
      <c r="AN225" s="223"/>
    </row>
    <row r="226" s="11" customFormat="1" ht="184" hidden="1" customHeight="1" spans="1:40">
      <c r="A226" s="33">
        <v>219</v>
      </c>
      <c r="B226" s="34" t="s">
        <v>42</v>
      </c>
      <c r="C226" s="34" t="s">
        <v>43</v>
      </c>
      <c r="D226" s="34" t="s">
        <v>929</v>
      </c>
      <c r="E226" s="34" t="s">
        <v>1248</v>
      </c>
      <c r="F226" s="34" t="s">
        <v>215</v>
      </c>
      <c r="G226" s="34" t="s">
        <v>1249</v>
      </c>
      <c r="H226" s="34" t="s">
        <v>48</v>
      </c>
      <c r="I226" s="159" t="s">
        <v>1250</v>
      </c>
      <c r="J226" s="34">
        <v>100</v>
      </c>
      <c r="K226" s="34">
        <v>100</v>
      </c>
      <c r="L226" s="34"/>
      <c r="M226" s="34">
        <v>0</v>
      </c>
      <c r="N226" s="59" t="s">
        <v>1251</v>
      </c>
      <c r="O226" s="59" t="s">
        <v>1136</v>
      </c>
      <c r="P226" s="156">
        <v>2059</v>
      </c>
      <c r="Q226" s="34" t="s">
        <v>52</v>
      </c>
      <c r="R226" s="34" t="s">
        <v>52</v>
      </c>
      <c r="S226" s="34" t="s">
        <v>52</v>
      </c>
      <c r="T226" s="34" t="s">
        <v>1068</v>
      </c>
      <c r="U226" s="34" t="s">
        <v>220</v>
      </c>
      <c r="V226" s="33" t="s">
        <v>304</v>
      </c>
      <c r="W226" s="86">
        <v>15287849999</v>
      </c>
      <c r="X226" s="34" t="s">
        <v>56</v>
      </c>
      <c r="Y226" s="107">
        <v>45352</v>
      </c>
      <c r="Z226" s="107">
        <v>45356</v>
      </c>
      <c r="AA226" s="104" t="s">
        <v>57</v>
      </c>
      <c r="AB226" s="34" t="s">
        <v>1069</v>
      </c>
      <c r="AC226" s="34"/>
      <c r="AD226" s="100" t="s">
        <v>1071</v>
      </c>
      <c r="AE226" s="105" t="s">
        <v>1143</v>
      </c>
      <c r="AF226" s="221"/>
      <c r="AG226" s="34" t="s">
        <v>59</v>
      </c>
      <c r="AH226" s="34">
        <v>100</v>
      </c>
      <c r="AI226" s="34">
        <v>100</v>
      </c>
      <c r="AJ226" s="34"/>
      <c r="AK226" s="33">
        <f t="shared" si="13"/>
        <v>0</v>
      </c>
      <c r="AL226" s="9">
        <f t="shared" si="12"/>
        <v>0</v>
      </c>
      <c r="AN226" s="223"/>
    </row>
    <row r="227" s="11" customFormat="1" ht="180" hidden="1" customHeight="1" spans="1:40">
      <c r="A227" s="33">
        <v>220</v>
      </c>
      <c r="B227" s="34" t="s">
        <v>42</v>
      </c>
      <c r="C227" s="34" t="s">
        <v>43</v>
      </c>
      <c r="D227" s="34" t="s">
        <v>929</v>
      </c>
      <c r="E227" s="34" t="s">
        <v>1252</v>
      </c>
      <c r="F227" s="34" t="s">
        <v>215</v>
      </c>
      <c r="G227" s="34" t="s">
        <v>300</v>
      </c>
      <c r="H227" s="34" t="s">
        <v>48</v>
      </c>
      <c r="I227" s="58" t="s">
        <v>1253</v>
      </c>
      <c r="J227" s="34">
        <v>100</v>
      </c>
      <c r="K227" s="34">
        <v>100</v>
      </c>
      <c r="L227" s="34"/>
      <c r="M227" s="34">
        <v>0</v>
      </c>
      <c r="N227" s="59" t="s">
        <v>1254</v>
      </c>
      <c r="O227" s="59" t="s">
        <v>1136</v>
      </c>
      <c r="P227" s="156">
        <v>4653</v>
      </c>
      <c r="Q227" s="34" t="s">
        <v>52</v>
      </c>
      <c r="R227" s="34" t="s">
        <v>52</v>
      </c>
      <c r="S227" s="34" t="s">
        <v>52</v>
      </c>
      <c r="T227" s="34" t="s">
        <v>1068</v>
      </c>
      <c r="U227" s="34" t="s">
        <v>220</v>
      </c>
      <c r="V227" s="33" t="s">
        <v>304</v>
      </c>
      <c r="W227" s="86">
        <v>15287849999</v>
      </c>
      <c r="X227" s="34" t="s">
        <v>56</v>
      </c>
      <c r="Y227" s="107">
        <v>45352</v>
      </c>
      <c r="Z227" s="107">
        <v>45356</v>
      </c>
      <c r="AA227" s="104" t="s">
        <v>57</v>
      </c>
      <c r="AB227" s="34" t="s">
        <v>1069</v>
      </c>
      <c r="AC227" s="34"/>
      <c r="AD227" s="100" t="s">
        <v>1071</v>
      </c>
      <c r="AE227" s="105" t="s">
        <v>1143</v>
      </c>
      <c r="AF227" s="221"/>
      <c r="AG227" s="34" t="s">
        <v>59</v>
      </c>
      <c r="AH227" s="34">
        <v>100</v>
      </c>
      <c r="AI227" s="34">
        <v>100</v>
      </c>
      <c r="AJ227" s="34"/>
      <c r="AK227" s="33">
        <f t="shared" si="13"/>
        <v>0</v>
      </c>
      <c r="AL227" s="9">
        <f t="shared" si="12"/>
        <v>0</v>
      </c>
      <c r="AN227" s="223"/>
    </row>
    <row r="228" s="11" customFormat="1" ht="277" hidden="1" customHeight="1" spans="1:40">
      <c r="A228" s="33">
        <v>221</v>
      </c>
      <c r="B228" s="34" t="s">
        <v>42</v>
      </c>
      <c r="C228" s="34" t="s">
        <v>43</v>
      </c>
      <c r="D228" s="34" t="s">
        <v>929</v>
      </c>
      <c r="E228" s="34" t="s">
        <v>1255</v>
      </c>
      <c r="F228" s="34" t="s">
        <v>215</v>
      </c>
      <c r="G228" s="34" t="s">
        <v>1256</v>
      </c>
      <c r="H228" s="34" t="s">
        <v>48</v>
      </c>
      <c r="I228" s="58" t="s">
        <v>1257</v>
      </c>
      <c r="J228" s="34">
        <v>100</v>
      </c>
      <c r="K228" s="34">
        <v>100</v>
      </c>
      <c r="L228" s="34"/>
      <c r="M228" s="34">
        <v>0</v>
      </c>
      <c r="N228" s="59" t="s">
        <v>1258</v>
      </c>
      <c r="O228" s="59" t="s">
        <v>1136</v>
      </c>
      <c r="P228" s="156">
        <v>2684</v>
      </c>
      <c r="Q228" s="34" t="s">
        <v>52</v>
      </c>
      <c r="R228" s="34" t="s">
        <v>52</v>
      </c>
      <c r="S228" s="34" t="s">
        <v>52</v>
      </c>
      <c r="T228" s="34" t="s">
        <v>1068</v>
      </c>
      <c r="U228" s="34" t="s">
        <v>220</v>
      </c>
      <c r="V228" s="33" t="s">
        <v>304</v>
      </c>
      <c r="W228" s="86">
        <v>15287849999</v>
      </c>
      <c r="X228" s="34" t="s">
        <v>56</v>
      </c>
      <c r="Y228" s="107">
        <v>45352</v>
      </c>
      <c r="Z228" s="107">
        <v>45356</v>
      </c>
      <c r="AA228" s="104" t="s">
        <v>57</v>
      </c>
      <c r="AB228" s="34" t="s">
        <v>1069</v>
      </c>
      <c r="AC228" s="34"/>
      <c r="AD228" s="100" t="s">
        <v>1071</v>
      </c>
      <c r="AE228" s="105" t="s">
        <v>1143</v>
      </c>
      <c r="AF228" s="221"/>
      <c r="AG228" s="34" t="s">
        <v>59</v>
      </c>
      <c r="AH228" s="34">
        <v>100</v>
      </c>
      <c r="AI228" s="34">
        <v>100</v>
      </c>
      <c r="AJ228" s="34"/>
      <c r="AK228" s="33">
        <f t="shared" si="13"/>
        <v>0</v>
      </c>
      <c r="AL228" s="9">
        <f t="shared" si="12"/>
        <v>0</v>
      </c>
      <c r="AN228" s="223"/>
    </row>
    <row r="229" s="11" customFormat="1" ht="227" hidden="1" customHeight="1" spans="1:40">
      <c r="A229" s="33">
        <v>222</v>
      </c>
      <c r="B229" s="34" t="s">
        <v>42</v>
      </c>
      <c r="C229" s="34" t="s">
        <v>43</v>
      </c>
      <c r="D229" s="34" t="s">
        <v>929</v>
      </c>
      <c r="E229" s="34" t="s">
        <v>1259</v>
      </c>
      <c r="F229" s="34" t="s">
        <v>215</v>
      </c>
      <c r="G229" s="34" t="s">
        <v>1260</v>
      </c>
      <c r="H229" s="34" t="s">
        <v>48</v>
      </c>
      <c r="I229" s="58" t="s">
        <v>1261</v>
      </c>
      <c r="J229" s="34">
        <v>150</v>
      </c>
      <c r="K229" s="34">
        <v>150</v>
      </c>
      <c r="L229" s="34"/>
      <c r="M229" s="34">
        <v>0</v>
      </c>
      <c r="N229" s="59" t="s">
        <v>1262</v>
      </c>
      <c r="O229" s="59" t="s">
        <v>1263</v>
      </c>
      <c r="P229" s="156">
        <v>5361</v>
      </c>
      <c r="Q229" s="34" t="s">
        <v>52</v>
      </c>
      <c r="R229" s="34" t="s">
        <v>52</v>
      </c>
      <c r="S229" s="34" t="s">
        <v>52</v>
      </c>
      <c r="T229" s="34" t="s">
        <v>1068</v>
      </c>
      <c r="U229" s="34" t="s">
        <v>220</v>
      </c>
      <c r="V229" s="33" t="s">
        <v>304</v>
      </c>
      <c r="W229" s="86">
        <v>15287849999</v>
      </c>
      <c r="X229" s="34" t="s">
        <v>56</v>
      </c>
      <c r="Y229" s="107">
        <v>45352</v>
      </c>
      <c r="Z229" s="107">
        <v>45356</v>
      </c>
      <c r="AA229" s="104" t="s">
        <v>57</v>
      </c>
      <c r="AB229" s="34" t="s">
        <v>1069</v>
      </c>
      <c r="AC229" s="34"/>
      <c r="AD229" s="100" t="s">
        <v>1071</v>
      </c>
      <c r="AE229" s="105" t="s">
        <v>1143</v>
      </c>
      <c r="AF229" s="221"/>
      <c r="AG229" s="34" t="s">
        <v>59</v>
      </c>
      <c r="AH229" s="34">
        <v>150</v>
      </c>
      <c r="AI229" s="34">
        <v>150</v>
      </c>
      <c r="AJ229" s="34"/>
      <c r="AK229" s="33">
        <f t="shared" si="13"/>
        <v>0</v>
      </c>
      <c r="AL229" s="9">
        <f t="shared" si="12"/>
        <v>0</v>
      </c>
      <c r="AN229" s="223"/>
    </row>
    <row r="230" s="11" customFormat="1" ht="180" hidden="1" customHeight="1" spans="1:40">
      <c r="A230" s="33">
        <v>223</v>
      </c>
      <c r="B230" s="34" t="s">
        <v>42</v>
      </c>
      <c r="C230" s="34" t="s">
        <v>43</v>
      </c>
      <c r="D230" s="34" t="s">
        <v>929</v>
      </c>
      <c r="E230" s="34" t="s">
        <v>1264</v>
      </c>
      <c r="F230" s="34" t="s">
        <v>215</v>
      </c>
      <c r="G230" s="34" t="s">
        <v>1265</v>
      </c>
      <c r="H230" s="34" t="s">
        <v>48</v>
      </c>
      <c r="I230" s="58" t="s">
        <v>1266</v>
      </c>
      <c r="J230" s="34">
        <v>150</v>
      </c>
      <c r="K230" s="34">
        <v>150</v>
      </c>
      <c r="L230" s="34"/>
      <c r="M230" s="34">
        <v>0</v>
      </c>
      <c r="N230" s="59" t="s">
        <v>1267</v>
      </c>
      <c r="O230" s="59" t="s">
        <v>1268</v>
      </c>
      <c r="P230" s="156">
        <v>3100</v>
      </c>
      <c r="Q230" s="34" t="s">
        <v>52</v>
      </c>
      <c r="R230" s="34" t="s">
        <v>52</v>
      </c>
      <c r="S230" s="34" t="s">
        <v>52</v>
      </c>
      <c r="T230" s="34" t="s">
        <v>1068</v>
      </c>
      <c r="U230" s="34" t="s">
        <v>220</v>
      </c>
      <c r="V230" s="33" t="s">
        <v>304</v>
      </c>
      <c r="W230" s="86">
        <v>15287849999</v>
      </c>
      <c r="X230" s="34" t="s">
        <v>56</v>
      </c>
      <c r="Y230" s="107">
        <v>45352</v>
      </c>
      <c r="Z230" s="107">
        <v>45356</v>
      </c>
      <c r="AA230" s="104" t="s">
        <v>57</v>
      </c>
      <c r="AB230" s="34" t="s">
        <v>1069</v>
      </c>
      <c r="AC230" s="34"/>
      <c r="AD230" s="100" t="s">
        <v>1071</v>
      </c>
      <c r="AE230" s="105" t="s">
        <v>1143</v>
      </c>
      <c r="AF230" s="221"/>
      <c r="AG230" s="34" t="s">
        <v>59</v>
      </c>
      <c r="AH230" s="34">
        <v>150</v>
      </c>
      <c r="AI230" s="34">
        <v>150</v>
      </c>
      <c r="AJ230" s="34"/>
      <c r="AK230" s="33">
        <f t="shared" si="13"/>
        <v>0</v>
      </c>
      <c r="AL230" s="9">
        <f t="shared" si="12"/>
        <v>0</v>
      </c>
      <c r="AN230" s="223"/>
    </row>
    <row r="231" s="11" customFormat="1" ht="190" hidden="1" customHeight="1" spans="1:40">
      <c r="A231" s="33">
        <v>224</v>
      </c>
      <c r="B231" s="34" t="s">
        <v>42</v>
      </c>
      <c r="C231" s="34" t="s">
        <v>43</v>
      </c>
      <c r="D231" s="34" t="s">
        <v>929</v>
      </c>
      <c r="E231" s="34" t="s">
        <v>1269</v>
      </c>
      <c r="F231" s="34" t="s">
        <v>270</v>
      </c>
      <c r="G231" s="34" t="s">
        <v>622</v>
      </c>
      <c r="H231" s="34" t="s">
        <v>48</v>
      </c>
      <c r="I231" s="59" t="s">
        <v>1270</v>
      </c>
      <c r="J231" s="34">
        <v>100</v>
      </c>
      <c r="K231" s="34">
        <v>100</v>
      </c>
      <c r="L231" s="34"/>
      <c r="M231" s="34">
        <v>0</v>
      </c>
      <c r="N231" s="59" t="s">
        <v>1271</v>
      </c>
      <c r="O231" s="59" t="s">
        <v>1136</v>
      </c>
      <c r="P231" s="156">
        <v>4541</v>
      </c>
      <c r="Q231" s="34" t="s">
        <v>52</v>
      </c>
      <c r="R231" s="34" t="s">
        <v>52</v>
      </c>
      <c r="S231" s="34" t="s">
        <v>52</v>
      </c>
      <c r="T231" s="34" t="s">
        <v>1068</v>
      </c>
      <c r="U231" s="34" t="s">
        <v>275</v>
      </c>
      <c r="V231" s="33" t="s">
        <v>276</v>
      </c>
      <c r="W231" s="86" t="s">
        <v>277</v>
      </c>
      <c r="X231" s="34" t="s">
        <v>56</v>
      </c>
      <c r="Y231" s="107">
        <v>45296</v>
      </c>
      <c r="Z231" s="107">
        <v>45631</v>
      </c>
      <c r="AA231" s="104" t="s">
        <v>57</v>
      </c>
      <c r="AB231" s="34" t="s">
        <v>1069</v>
      </c>
      <c r="AC231" s="34"/>
      <c r="AD231" s="100" t="s">
        <v>1071</v>
      </c>
      <c r="AE231" s="105" t="s">
        <v>1143</v>
      </c>
      <c r="AF231" s="221"/>
      <c r="AG231" s="34" t="s">
        <v>59</v>
      </c>
      <c r="AH231" s="34">
        <v>100</v>
      </c>
      <c r="AI231" s="34">
        <v>100</v>
      </c>
      <c r="AJ231" s="34"/>
      <c r="AK231" s="33">
        <f t="shared" si="13"/>
        <v>0</v>
      </c>
      <c r="AL231" s="9">
        <f t="shared" si="12"/>
        <v>0</v>
      </c>
      <c r="AN231" s="223"/>
    </row>
    <row r="232" s="11" customFormat="1" ht="187" hidden="1" customHeight="1" spans="1:40">
      <c r="A232" s="33">
        <v>225</v>
      </c>
      <c r="B232" s="34" t="s">
        <v>42</v>
      </c>
      <c r="C232" s="34" t="s">
        <v>43</v>
      </c>
      <c r="D232" s="34" t="s">
        <v>929</v>
      </c>
      <c r="E232" s="34" t="s">
        <v>1272</v>
      </c>
      <c r="F232" s="34" t="s">
        <v>270</v>
      </c>
      <c r="G232" s="34" t="s">
        <v>580</v>
      </c>
      <c r="H232" s="34" t="s">
        <v>48</v>
      </c>
      <c r="I232" s="59" t="s">
        <v>1273</v>
      </c>
      <c r="J232" s="34">
        <v>100</v>
      </c>
      <c r="K232" s="34">
        <v>100</v>
      </c>
      <c r="L232" s="34"/>
      <c r="M232" s="34">
        <v>0</v>
      </c>
      <c r="N232" s="59" t="s">
        <v>1274</v>
      </c>
      <c r="O232" s="59" t="s">
        <v>1136</v>
      </c>
      <c r="P232" s="156">
        <v>6118</v>
      </c>
      <c r="Q232" s="34" t="s">
        <v>52</v>
      </c>
      <c r="R232" s="34" t="s">
        <v>52</v>
      </c>
      <c r="S232" s="34" t="s">
        <v>52</v>
      </c>
      <c r="T232" s="34" t="s">
        <v>1068</v>
      </c>
      <c r="U232" s="34" t="s">
        <v>275</v>
      </c>
      <c r="V232" s="33" t="s">
        <v>276</v>
      </c>
      <c r="W232" s="86" t="s">
        <v>277</v>
      </c>
      <c r="X232" s="34" t="s">
        <v>56</v>
      </c>
      <c r="Y232" s="107">
        <v>45296</v>
      </c>
      <c r="Z232" s="107">
        <v>45631</v>
      </c>
      <c r="AA232" s="104" t="s">
        <v>57</v>
      </c>
      <c r="AB232" s="34" t="s">
        <v>1069</v>
      </c>
      <c r="AC232" s="34"/>
      <c r="AD232" s="100" t="s">
        <v>1071</v>
      </c>
      <c r="AE232" s="105" t="s">
        <v>1143</v>
      </c>
      <c r="AF232" s="221"/>
      <c r="AG232" s="34" t="s">
        <v>59</v>
      </c>
      <c r="AH232" s="34">
        <v>100</v>
      </c>
      <c r="AI232" s="34">
        <v>100</v>
      </c>
      <c r="AJ232" s="34"/>
      <c r="AK232" s="33">
        <f t="shared" si="13"/>
        <v>0</v>
      </c>
      <c r="AL232" s="9">
        <f t="shared" si="12"/>
        <v>0</v>
      </c>
      <c r="AN232" s="223"/>
    </row>
    <row r="233" s="11" customFormat="1" ht="171" hidden="1" customHeight="1" spans="1:40">
      <c r="A233" s="33">
        <v>226</v>
      </c>
      <c r="B233" s="34" t="s">
        <v>42</v>
      </c>
      <c r="C233" s="34" t="s">
        <v>43</v>
      </c>
      <c r="D233" s="34" t="s">
        <v>929</v>
      </c>
      <c r="E233" s="34" t="s">
        <v>1275</v>
      </c>
      <c r="F233" s="34" t="s">
        <v>270</v>
      </c>
      <c r="G233" s="34" t="s">
        <v>1276</v>
      </c>
      <c r="H233" s="34" t="s">
        <v>48</v>
      </c>
      <c r="I233" s="59" t="s">
        <v>1277</v>
      </c>
      <c r="J233" s="34">
        <v>100</v>
      </c>
      <c r="K233" s="34">
        <v>100</v>
      </c>
      <c r="L233" s="34"/>
      <c r="M233" s="34">
        <v>0</v>
      </c>
      <c r="N233" s="59" t="s">
        <v>1278</v>
      </c>
      <c r="O233" s="59" t="s">
        <v>1136</v>
      </c>
      <c r="P233" s="156">
        <v>3445</v>
      </c>
      <c r="Q233" s="34" t="s">
        <v>52</v>
      </c>
      <c r="R233" s="34" t="s">
        <v>52</v>
      </c>
      <c r="S233" s="34" t="s">
        <v>52</v>
      </c>
      <c r="T233" s="34" t="s">
        <v>1068</v>
      </c>
      <c r="U233" s="34" t="s">
        <v>275</v>
      </c>
      <c r="V233" s="33" t="s">
        <v>276</v>
      </c>
      <c r="W233" s="86" t="s">
        <v>277</v>
      </c>
      <c r="X233" s="34" t="s">
        <v>56</v>
      </c>
      <c r="Y233" s="107">
        <v>45296</v>
      </c>
      <c r="Z233" s="107">
        <v>45631</v>
      </c>
      <c r="AA233" s="104" t="s">
        <v>57</v>
      </c>
      <c r="AB233" s="34" t="s">
        <v>1069</v>
      </c>
      <c r="AC233" s="34"/>
      <c r="AD233" s="100" t="s">
        <v>1071</v>
      </c>
      <c r="AE233" s="105" t="s">
        <v>1143</v>
      </c>
      <c r="AF233" s="221"/>
      <c r="AG233" s="34" t="s">
        <v>59</v>
      </c>
      <c r="AH233" s="34">
        <v>100</v>
      </c>
      <c r="AI233" s="34">
        <v>100</v>
      </c>
      <c r="AJ233" s="34"/>
      <c r="AK233" s="33">
        <f t="shared" si="13"/>
        <v>0</v>
      </c>
      <c r="AL233" s="9">
        <f t="shared" si="12"/>
        <v>0</v>
      </c>
      <c r="AN233" s="223"/>
    </row>
    <row r="234" s="11" customFormat="1" ht="184" hidden="1" customHeight="1" spans="1:40">
      <c r="A234" s="33">
        <v>227</v>
      </c>
      <c r="B234" s="34" t="s">
        <v>42</v>
      </c>
      <c r="C234" s="34" t="s">
        <v>43</v>
      </c>
      <c r="D234" s="34" t="s">
        <v>929</v>
      </c>
      <c r="E234" s="34" t="s">
        <v>1279</v>
      </c>
      <c r="F234" s="34" t="s">
        <v>270</v>
      </c>
      <c r="G234" s="34" t="s">
        <v>1280</v>
      </c>
      <c r="H234" s="34" t="s">
        <v>48</v>
      </c>
      <c r="I234" s="59" t="s">
        <v>1281</v>
      </c>
      <c r="J234" s="34">
        <v>100</v>
      </c>
      <c r="K234" s="34">
        <v>100</v>
      </c>
      <c r="L234" s="34"/>
      <c r="M234" s="34">
        <v>0</v>
      </c>
      <c r="N234" s="59" t="s">
        <v>1282</v>
      </c>
      <c r="O234" s="59" t="s">
        <v>1283</v>
      </c>
      <c r="P234" s="156">
        <v>5883</v>
      </c>
      <c r="Q234" s="34" t="s">
        <v>52</v>
      </c>
      <c r="R234" s="34" t="s">
        <v>52</v>
      </c>
      <c r="S234" s="34" t="s">
        <v>52</v>
      </c>
      <c r="T234" s="34" t="s">
        <v>1068</v>
      </c>
      <c r="U234" s="34" t="s">
        <v>275</v>
      </c>
      <c r="V234" s="33" t="s">
        <v>276</v>
      </c>
      <c r="W234" s="86" t="s">
        <v>277</v>
      </c>
      <c r="X234" s="34" t="s">
        <v>56</v>
      </c>
      <c r="Y234" s="107">
        <v>45296</v>
      </c>
      <c r="Z234" s="107">
        <v>45631</v>
      </c>
      <c r="AA234" s="104" t="s">
        <v>57</v>
      </c>
      <c r="AB234" s="34" t="s">
        <v>1069</v>
      </c>
      <c r="AC234" s="34"/>
      <c r="AD234" s="100" t="s">
        <v>1071</v>
      </c>
      <c r="AE234" s="105" t="s">
        <v>1143</v>
      </c>
      <c r="AF234" s="221"/>
      <c r="AG234" s="34" t="s">
        <v>59</v>
      </c>
      <c r="AH234" s="34">
        <v>100</v>
      </c>
      <c r="AI234" s="34">
        <v>100</v>
      </c>
      <c r="AJ234" s="34"/>
      <c r="AK234" s="33">
        <f t="shared" si="13"/>
        <v>0</v>
      </c>
      <c r="AL234" s="9">
        <f t="shared" si="12"/>
        <v>0</v>
      </c>
      <c r="AN234" s="223"/>
    </row>
    <row r="235" s="11" customFormat="1" ht="173" hidden="1" customHeight="1" spans="1:40">
      <c r="A235" s="33">
        <v>228</v>
      </c>
      <c r="B235" s="34" t="s">
        <v>42</v>
      </c>
      <c r="C235" s="34" t="s">
        <v>43</v>
      </c>
      <c r="D235" s="34" t="s">
        <v>929</v>
      </c>
      <c r="E235" s="34" t="s">
        <v>1284</v>
      </c>
      <c r="F235" s="34" t="s">
        <v>207</v>
      </c>
      <c r="G235" s="34" t="s">
        <v>1285</v>
      </c>
      <c r="H235" s="34" t="s">
        <v>48</v>
      </c>
      <c r="I235" s="59" t="s">
        <v>1286</v>
      </c>
      <c r="J235" s="34">
        <v>100</v>
      </c>
      <c r="K235" s="34">
        <v>100</v>
      </c>
      <c r="L235" s="34"/>
      <c r="M235" s="34">
        <v>0</v>
      </c>
      <c r="N235" s="59" t="s">
        <v>1287</v>
      </c>
      <c r="O235" s="59" t="s">
        <v>1114</v>
      </c>
      <c r="P235" s="156">
        <v>2437</v>
      </c>
      <c r="Q235" s="34" t="s">
        <v>52</v>
      </c>
      <c r="R235" s="34" t="s">
        <v>52</v>
      </c>
      <c r="S235" s="34" t="s">
        <v>52</v>
      </c>
      <c r="T235" s="34" t="s">
        <v>1068</v>
      </c>
      <c r="U235" s="34" t="s">
        <v>212</v>
      </c>
      <c r="V235" s="33" t="s">
        <v>213</v>
      </c>
      <c r="W235" s="86">
        <v>13529597887</v>
      </c>
      <c r="X235" s="34" t="s">
        <v>56</v>
      </c>
      <c r="Y235" s="107">
        <v>45297</v>
      </c>
      <c r="Z235" s="107">
        <v>45632</v>
      </c>
      <c r="AA235" s="104" t="s">
        <v>57</v>
      </c>
      <c r="AB235" s="34" t="s">
        <v>1069</v>
      </c>
      <c r="AC235" s="34"/>
      <c r="AD235" s="100" t="s">
        <v>1071</v>
      </c>
      <c r="AE235" s="105" t="s">
        <v>1143</v>
      </c>
      <c r="AF235" s="221"/>
      <c r="AG235" s="34" t="s">
        <v>59</v>
      </c>
      <c r="AH235" s="34">
        <v>100</v>
      </c>
      <c r="AI235" s="34">
        <v>100</v>
      </c>
      <c r="AJ235" s="34"/>
      <c r="AK235" s="33">
        <f t="shared" si="13"/>
        <v>0</v>
      </c>
      <c r="AL235" s="9">
        <f t="shared" si="12"/>
        <v>0</v>
      </c>
      <c r="AN235" s="223"/>
    </row>
    <row r="236" s="11" customFormat="1" ht="188" hidden="1" customHeight="1" spans="1:40">
      <c r="A236" s="33">
        <v>229</v>
      </c>
      <c r="B236" s="34" t="s">
        <v>42</v>
      </c>
      <c r="C236" s="34" t="s">
        <v>43</v>
      </c>
      <c r="D236" s="34" t="s">
        <v>929</v>
      </c>
      <c r="E236" s="34" t="s">
        <v>1288</v>
      </c>
      <c r="F236" s="34" t="s">
        <v>112</v>
      </c>
      <c r="G236" s="34" t="s">
        <v>1289</v>
      </c>
      <c r="H236" s="34" t="s">
        <v>48</v>
      </c>
      <c r="I236" s="59" t="s">
        <v>1290</v>
      </c>
      <c r="J236" s="34">
        <v>100</v>
      </c>
      <c r="K236" s="34">
        <v>100</v>
      </c>
      <c r="L236" s="34"/>
      <c r="M236" s="34">
        <v>0</v>
      </c>
      <c r="N236" s="59" t="s">
        <v>1291</v>
      </c>
      <c r="O236" s="59" t="s">
        <v>1292</v>
      </c>
      <c r="P236" s="156">
        <v>4047</v>
      </c>
      <c r="Q236" s="34" t="s">
        <v>52</v>
      </c>
      <c r="R236" s="34" t="s">
        <v>52</v>
      </c>
      <c r="S236" s="34" t="s">
        <v>52</v>
      </c>
      <c r="T236" s="34" t="s">
        <v>1068</v>
      </c>
      <c r="U236" s="34" t="s">
        <v>118</v>
      </c>
      <c r="V236" s="33" t="s">
        <v>119</v>
      </c>
      <c r="W236" s="86">
        <v>13769875596</v>
      </c>
      <c r="X236" s="34" t="s">
        <v>56</v>
      </c>
      <c r="Y236" s="107">
        <v>45297</v>
      </c>
      <c r="Z236" s="107">
        <v>45632</v>
      </c>
      <c r="AA236" s="104" t="s">
        <v>57</v>
      </c>
      <c r="AB236" s="34" t="s">
        <v>1069</v>
      </c>
      <c r="AC236" s="34"/>
      <c r="AD236" s="100" t="s">
        <v>1071</v>
      </c>
      <c r="AE236" s="105" t="s">
        <v>1143</v>
      </c>
      <c r="AF236" s="221"/>
      <c r="AG236" s="34" t="s">
        <v>59</v>
      </c>
      <c r="AH236" s="34">
        <v>100</v>
      </c>
      <c r="AI236" s="34">
        <v>100</v>
      </c>
      <c r="AJ236" s="34"/>
      <c r="AK236" s="33">
        <f t="shared" si="13"/>
        <v>0</v>
      </c>
      <c r="AL236" s="9">
        <f t="shared" si="12"/>
        <v>0</v>
      </c>
      <c r="AN236" s="223"/>
    </row>
    <row r="237" s="11" customFormat="1" ht="184" hidden="1" customHeight="1" spans="1:40">
      <c r="A237" s="33">
        <v>230</v>
      </c>
      <c r="B237" s="34" t="s">
        <v>42</v>
      </c>
      <c r="C237" s="34" t="s">
        <v>43</v>
      </c>
      <c r="D237" s="34" t="s">
        <v>929</v>
      </c>
      <c r="E237" s="34" t="s">
        <v>1293</v>
      </c>
      <c r="F237" s="34" t="s">
        <v>112</v>
      </c>
      <c r="G237" s="34" t="s">
        <v>1294</v>
      </c>
      <c r="H237" s="34" t="s">
        <v>48</v>
      </c>
      <c r="I237" s="59" t="s">
        <v>1295</v>
      </c>
      <c r="J237" s="34">
        <v>100</v>
      </c>
      <c r="K237" s="34">
        <v>100</v>
      </c>
      <c r="L237" s="34"/>
      <c r="M237" s="34">
        <v>0</v>
      </c>
      <c r="N237" s="59" t="s">
        <v>1296</v>
      </c>
      <c r="O237" s="59" t="s">
        <v>1292</v>
      </c>
      <c r="P237" s="156">
        <v>2683</v>
      </c>
      <c r="Q237" s="34" t="s">
        <v>52</v>
      </c>
      <c r="R237" s="34" t="s">
        <v>52</v>
      </c>
      <c r="S237" s="34" t="s">
        <v>52</v>
      </c>
      <c r="T237" s="34" t="s">
        <v>1068</v>
      </c>
      <c r="U237" s="34" t="s">
        <v>118</v>
      </c>
      <c r="V237" s="33" t="s">
        <v>119</v>
      </c>
      <c r="W237" s="86">
        <v>13769875596</v>
      </c>
      <c r="X237" s="34" t="s">
        <v>56</v>
      </c>
      <c r="Y237" s="107">
        <v>45297</v>
      </c>
      <c r="Z237" s="107">
        <v>45632</v>
      </c>
      <c r="AA237" s="104" t="s">
        <v>57</v>
      </c>
      <c r="AB237" s="34" t="s">
        <v>1069</v>
      </c>
      <c r="AC237" s="34"/>
      <c r="AD237" s="100" t="s">
        <v>1071</v>
      </c>
      <c r="AE237" s="105" t="s">
        <v>1143</v>
      </c>
      <c r="AF237" s="221"/>
      <c r="AG237" s="34" t="s">
        <v>59</v>
      </c>
      <c r="AH237" s="34">
        <v>100</v>
      </c>
      <c r="AI237" s="34">
        <v>100</v>
      </c>
      <c r="AJ237" s="34"/>
      <c r="AK237" s="33">
        <f t="shared" si="13"/>
        <v>0</v>
      </c>
      <c r="AL237" s="9">
        <f t="shared" si="12"/>
        <v>0</v>
      </c>
      <c r="AN237" s="223"/>
    </row>
    <row r="238" s="11" customFormat="1" ht="171" hidden="1" customHeight="1" spans="1:40">
      <c r="A238" s="33">
        <v>231</v>
      </c>
      <c r="B238" s="34" t="s">
        <v>42</v>
      </c>
      <c r="C238" s="34" t="s">
        <v>43</v>
      </c>
      <c r="D238" s="34" t="s">
        <v>929</v>
      </c>
      <c r="E238" s="34" t="s">
        <v>1297</v>
      </c>
      <c r="F238" s="34" t="s">
        <v>292</v>
      </c>
      <c r="G238" s="34" t="s">
        <v>293</v>
      </c>
      <c r="H238" s="34" t="s">
        <v>48</v>
      </c>
      <c r="I238" s="59" t="s">
        <v>1298</v>
      </c>
      <c r="J238" s="34">
        <v>100</v>
      </c>
      <c r="K238" s="34">
        <v>100</v>
      </c>
      <c r="L238" s="34"/>
      <c r="M238" s="34">
        <v>0</v>
      </c>
      <c r="N238" s="59" t="s">
        <v>1299</v>
      </c>
      <c r="O238" s="59" t="s">
        <v>1300</v>
      </c>
      <c r="P238" s="156">
        <v>2560</v>
      </c>
      <c r="Q238" s="34" t="s">
        <v>52</v>
      </c>
      <c r="R238" s="34" t="s">
        <v>52</v>
      </c>
      <c r="S238" s="34" t="s">
        <v>52</v>
      </c>
      <c r="T238" s="34" t="s">
        <v>1068</v>
      </c>
      <c r="U238" s="34" t="s">
        <v>297</v>
      </c>
      <c r="V238" s="33" t="s">
        <v>298</v>
      </c>
      <c r="W238" s="86">
        <v>18008741541</v>
      </c>
      <c r="X238" s="34" t="s">
        <v>56</v>
      </c>
      <c r="Y238" s="107">
        <v>45296</v>
      </c>
      <c r="Z238" s="107">
        <v>45631</v>
      </c>
      <c r="AA238" s="104" t="s">
        <v>57</v>
      </c>
      <c r="AB238" s="34" t="s">
        <v>1069</v>
      </c>
      <c r="AC238" s="34"/>
      <c r="AD238" s="100" t="s">
        <v>1071</v>
      </c>
      <c r="AE238" s="105" t="s">
        <v>1143</v>
      </c>
      <c r="AF238" s="221"/>
      <c r="AG238" s="34" t="s">
        <v>59</v>
      </c>
      <c r="AH238" s="34">
        <v>100</v>
      </c>
      <c r="AI238" s="34">
        <v>100</v>
      </c>
      <c r="AJ238" s="34"/>
      <c r="AK238" s="33">
        <f t="shared" si="13"/>
        <v>0</v>
      </c>
      <c r="AL238" s="9">
        <f t="shared" si="12"/>
        <v>0</v>
      </c>
      <c r="AN238" s="223"/>
    </row>
    <row r="239" s="11" customFormat="1" ht="197" hidden="1" customHeight="1" spans="1:40">
      <c r="A239" s="33">
        <v>232</v>
      </c>
      <c r="B239" s="34" t="s">
        <v>42</v>
      </c>
      <c r="C239" s="34" t="s">
        <v>43</v>
      </c>
      <c r="D239" s="34" t="s">
        <v>929</v>
      </c>
      <c r="E239" s="34" t="s">
        <v>1301</v>
      </c>
      <c r="F239" s="34" t="s">
        <v>292</v>
      </c>
      <c r="G239" s="34" t="s">
        <v>1302</v>
      </c>
      <c r="H239" s="34" t="s">
        <v>48</v>
      </c>
      <c r="I239" s="59" t="s">
        <v>1303</v>
      </c>
      <c r="J239" s="34">
        <v>150</v>
      </c>
      <c r="K239" s="34">
        <v>150</v>
      </c>
      <c r="L239" s="34"/>
      <c r="M239" s="34">
        <v>0</v>
      </c>
      <c r="N239" s="59" t="s">
        <v>1304</v>
      </c>
      <c r="O239" s="59" t="s">
        <v>1305</v>
      </c>
      <c r="P239" s="156">
        <v>2563</v>
      </c>
      <c r="Q239" s="34" t="s">
        <v>52</v>
      </c>
      <c r="R239" s="34" t="s">
        <v>52</v>
      </c>
      <c r="S239" s="34" t="s">
        <v>52</v>
      </c>
      <c r="T239" s="34" t="s">
        <v>1068</v>
      </c>
      <c r="U239" s="34" t="s">
        <v>297</v>
      </c>
      <c r="V239" s="33" t="s">
        <v>298</v>
      </c>
      <c r="W239" s="86">
        <v>18008741541</v>
      </c>
      <c r="X239" s="34" t="s">
        <v>56</v>
      </c>
      <c r="Y239" s="107">
        <v>45296</v>
      </c>
      <c r="Z239" s="107">
        <v>45631</v>
      </c>
      <c r="AA239" s="104" t="s">
        <v>57</v>
      </c>
      <c r="AB239" s="34" t="s">
        <v>1069</v>
      </c>
      <c r="AC239" s="34"/>
      <c r="AD239" s="100" t="s">
        <v>1071</v>
      </c>
      <c r="AE239" s="105" t="s">
        <v>1143</v>
      </c>
      <c r="AF239" s="221"/>
      <c r="AG239" s="34" t="s">
        <v>59</v>
      </c>
      <c r="AH239" s="34">
        <v>150</v>
      </c>
      <c r="AI239" s="34">
        <v>150</v>
      </c>
      <c r="AJ239" s="34"/>
      <c r="AK239" s="33">
        <f t="shared" si="13"/>
        <v>0</v>
      </c>
      <c r="AL239" s="9">
        <f t="shared" si="12"/>
        <v>0</v>
      </c>
      <c r="AN239" s="223"/>
    </row>
    <row r="240" s="11" customFormat="1" ht="205" hidden="1" customHeight="1" spans="1:40">
      <c r="A240" s="33">
        <v>233</v>
      </c>
      <c r="B240" s="34" t="s">
        <v>42</v>
      </c>
      <c r="C240" s="34" t="s">
        <v>43</v>
      </c>
      <c r="D240" s="34" t="s">
        <v>929</v>
      </c>
      <c r="E240" s="34" t="s">
        <v>1306</v>
      </c>
      <c r="F240" s="34" t="s">
        <v>292</v>
      </c>
      <c r="G240" s="34" t="s">
        <v>1307</v>
      </c>
      <c r="H240" s="34" t="s">
        <v>48</v>
      </c>
      <c r="I240" s="59" t="s">
        <v>1308</v>
      </c>
      <c r="J240" s="34">
        <v>100</v>
      </c>
      <c r="K240" s="34">
        <v>100</v>
      </c>
      <c r="L240" s="34"/>
      <c r="M240" s="34">
        <v>0</v>
      </c>
      <c r="N240" s="59" t="s">
        <v>1309</v>
      </c>
      <c r="O240" s="59" t="s">
        <v>1305</v>
      </c>
      <c r="P240" s="156">
        <v>3252</v>
      </c>
      <c r="Q240" s="34" t="s">
        <v>52</v>
      </c>
      <c r="R240" s="34" t="s">
        <v>52</v>
      </c>
      <c r="S240" s="34" t="s">
        <v>52</v>
      </c>
      <c r="T240" s="34" t="s">
        <v>1068</v>
      </c>
      <c r="U240" s="34" t="s">
        <v>297</v>
      </c>
      <c r="V240" s="33" t="s">
        <v>298</v>
      </c>
      <c r="W240" s="86">
        <v>18008741541</v>
      </c>
      <c r="X240" s="34" t="s">
        <v>56</v>
      </c>
      <c r="Y240" s="107">
        <v>45296</v>
      </c>
      <c r="Z240" s="107">
        <v>45631</v>
      </c>
      <c r="AA240" s="104" t="s">
        <v>57</v>
      </c>
      <c r="AB240" s="34" t="s">
        <v>1069</v>
      </c>
      <c r="AC240" s="34"/>
      <c r="AD240" s="100" t="s">
        <v>1071</v>
      </c>
      <c r="AE240" s="105" t="s">
        <v>1143</v>
      </c>
      <c r="AF240" s="221"/>
      <c r="AG240" s="34" t="s">
        <v>59</v>
      </c>
      <c r="AH240" s="34">
        <v>100</v>
      </c>
      <c r="AI240" s="34">
        <v>100</v>
      </c>
      <c r="AJ240" s="34"/>
      <c r="AK240" s="33">
        <f t="shared" si="13"/>
        <v>0</v>
      </c>
      <c r="AL240" s="9">
        <f t="shared" si="12"/>
        <v>0</v>
      </c>
      <c r="AN240" s="223"/>
    </row>
    <row r="241" s="11" customFormat="1" ht="230" hidden="1" customHeight="1" spans="1:40">
      <c r="A241" s="33">
        <v>234</v>
      </c>
      <c r="B241" s="34" t="s">
        <v>42</v>
      </c>
      <c r="C241" s="34" t="s">
        <v>43</v>
      </c>
      <c r="D241" s="34" t="s">
        <v>929</v>
      </c>
      <c r="E241" s="34" t="s">
        <v>1310</v>
      </c>
      <c r="F241" s="34" t="s">
        <v>292</v>
      </c>
      <c r="G241" s="34" t="s">
        <v>1311</v>
      </c>
      <c r="H241" s="34" t="s">
        <v>48</v>
      </c>
      <c r="I241" s="59" t="s">
        <v>1312</v>
      </c>
      <c r="J241" s="34">
        <v>150</v>
      </c>
      <c r="K241" s="34">
        <v>150</v>
      </c>
      <c r="L241" s="34"/>
      <c r="M241" s="34">
        <v>0</v>
      </c>
      <c r="N241" s="59" t="s">
        <v>1313</v>
      </c>
      <c r="O241" s="59" t="s">
        <v>1314</v>
      </c>
      <c r="P241" s="156">
        <v>1903</v>
      </c>
      <c r="Q241" s="34" t="s">
        <v>52</v>
      </c>
      <c r="R241" s="34" t="s">
        <v>52</v>
      </c>
      <c r="S241" s="34" t="s">
        <v>52</v>
      </c>
      <c r="T241" s="34" t="s">
        <v>1068</v>
      </c>
      <c r="U241" s="34" t="s">
        <v>297</v>
      </c>
      <c r="V241" s="33" t="s">
        <v>298</v>
      </c>
      <c r="W241" s="86">
        <v>18008741541</v>
      </c>
      <c r="X241" s="34" t="s">
        <v>56</v>
      </c>
      <c r="Y241" s="107">
        <v>45296</v>
      </c>
      <c r="Z241" s="107">
        <v>45631</v>
      </c>
      <c r="AA241" s="104" t="s">
        <v>57</v>
      </c>
      <c r="AB241" s="34" t="s">
        <v>1069</v>
      </c>
      <c r="AC241" s="34"/>
      <c r="AD241" s="100" t="s">
        <v>1071</v>
      </c>
      <c r="AE241" s="105" t="s">
        <v>1143</v>
      </c>
      <c r="AF241" s="221"/>
      <c r="AG241" s="34" t="s">
        <v>59</v>
      </c>
      <c r="AH241" s="34">
        <v>150</v>
      </c>
      <c r="AI241" s="34">
        <v>150</v>
      </c>
      <c r="AJ241" s="34"/>
      <c r="AK241" s="33">
        <f t="shared" si="13"/>
        <v>0</v>
      </c>
      <c r="AL241" s="9">
        <f t="shared" si="12"/>
        <v>0</v>
      </c>
      <c r="AN241" s="223"/>
    </row>
    <row r="242" s="11" customFormat="1" ht="197" hidden="1" customHeight="1" spans="1:40">
      <c r="A242" s="33">
        <v>235</v>
      </c>
      <c r="B242" s="34" t="s">
        <v>42</v>
      </c>
      <c r="C242" s="34" t="s">
        <v>43</v>
      </c>
      <c r="D242" s="34" t="s">
        <v>929</v>
      </c>
      <c r="E242" s="34" t="s">
        <v>1315</v>
      </c>
      <c r="F242" s="34" t="s">
        <v>121</v>
      </c>
      <c r="G242" s="34" t="s">
        <v>1316</v>
      </c>
      <c r="H242" s="34" t="s">
        <v>48</v>
      </c>
      <c r="I242" s="59" t="s">
        <v>1317</v>
      </c>
      <c r="J242" s="34">
        <v>100</v>
      </c>
      <c r="K242" s="34">
        <v>100</v>
      </c>
      <c r="L242" s="34"/>
      <c r="M242" s="34">
        <v>0</v>
      </c>
      <c r="N242" s="59" t="s">
        <v>1318</v>
      </c>
      <c r="O242" s="59" t="s">
        <v>1319</v>
      </c>
      <c r="P242" s="156">
        <v>2866</v>
      </c>
      <c r="Q242" s="34" t="s">
        <v>52</v>
      </c>
      <c r="R242" s="34" t="s">
        <v>52</v>
      </c>
      <c r="S242" s="34" t="s">
        <v>52</v>
      </c>
      <c r="T242" s="34" t="s">
        <v>1068</v>
      </c>
      <c r="U242" s="34" t="s">
        <v>125</v>
      </c>
      <c r="V242" s="33" t="s">
        <v>126</v>
      </c>
      <c r="W242" s="86">
        <v>18725485666</v>
      </c>
      <c r="X242" s="34" t="s">
        <v>56</v>
      </c>
      <c r="Y242" s="107">
        <v>45296</v>
      </c>
      <c r="Z242" s="107">
        <v>45631</v>
      </c>
      <c r="AA242" s="104" t="s">
        <v>57</v>
      </c>
      <c r="AB242" s="34" t="s">
        <v>1069</v>
      </c>
      <c r="AC242" s="34"/>
      <c r="AD242" s="100" t="s">
        <v>1071</v>
      </c>
      <c r="AE242" s="105" t="s">
        <v>1143</v>
      </c>
      <c r="AF242" s="221"/>
      <c r="AG242" s="34" t="s">
        <v>59</v>
      </c>
      <c r="AH242" s="34">
        <v>100</v>
      </c>
      <c r="AI242" s="34">
        <v>100</v>
      </c>
      <c r="AJ242" s="34"/>
      <c r="AK242" s="33">
        <f t="shared" si="13"/>
        <v>0</v>
      </c>
      <c r="AL242" s="9">
        <f t="shared" si="12"/>
        <v>0</v>
      </c>
      <c r="AN242" s="223"/>
    </row>
    <row r="243" s="11" customFormat="1" ht="365" hidden="1" customHeight="1" spans="1:40">
      <c r="A243" s="33">
        <v>236</v>
      </c>
      <c r="B243" s="34" t="s">
        <v>42</v>
      </c>
      <c r="C243" s="34" t="s">
        <v>43</v>
      </c>
      <c r="D243" s="34" t="s">
        <v>929</v>
      </c>
      <c r="E243" s="34" t="s">
        <v>1320</v>
      </c>
      <c r="F243" s="34" t="s">
        <v>130</v>
      </c>
      <c r="G243" s="34" t="s">
        <v>1106</v>
      </c>
      <c r="H243" s="34" t="s">
        <v>48</v>
      </c>
      <c r="I243" s="59" t="s">
        <v>1321</v>
      </c>
      <c r="J243" s="34">
        <v>100</v>
      </c>
      <c r="K243" s="34">
        <v>100</v>
      </c>
      <c r="L243" s="34"/>
      <c r="M243" s="34">
        <v>0</v>
      </c>
      <c r="N243" s="59" t="s">
        <v>1322</v>
      </c>
      <c r="O243" s="59" t="s">
        <v>1109</v>
      </c>
      <c r="P243" s="156">
        <v>486</v>
      </c>
      <c r="Q243" s="34" t="s">
        <v>52</v>
      </c>
      <c r="R243" s="34" t="s">
        <v>52</v>
      </c>
      <c r="S243" s="34" t="s">
        <v>52</v>
      </c>
      <c r="T243" s="34" t="s">
        <v>1068</v>
      </c>
      <c r="U243" s="34" t="s">
        <v>134</v>
      </c>
      <c r="V243" s="34" t="s">
        <v>135</v>
      </c>
      <c r="W243" s="87">
        <v>18887998999</v>
      </c>
      <c r="X243" s="34" t="s">
        <v>56</v>
      </c>
      <c r="Y243" s="107">
        <v>45292</v>
      </c>
      <c r="Z243" s="107">
        <v>45627</v>
      </c>
      <c r="AA243" s="104" t="s">
        <v>57</v>
      </c>
      <c r="AB243" s="34" t="s">
        <v>1069</v>
      </c>
      <c r="AC243" s="34"/>
      <c r="AD243" s="100" t="s">
        <v>1071</v>
      </c>
      <c r="AE243" s="105" t="s">
        <v>1143</v>
      </c>
      <c r="AF243" s="221"/>
      <c r="AG243" s="34" t="s">
        <v>59</v>
      </c>
      <c r="AH243" s="34">
        <v>100</v>
      </c>
      <c r="AI243" s="34">
        <v>100</v>
      </c>
      <c r="AJ243" s="34"/>
      <c r="AK243" s="33">
        <f t="shared" si="13"/>
        <v>0</v>
      </c>
      <c r="AL243" s="9">
        <f t="shared" si="12"/>
        <v>0</v>
      </c>
      <c r="AN243" s="223"/>
    </row>
    <row r="244" s="11" customFormat="1" ht="189" hidden="1" customHeight="1" spans="1:40">
      <c r="A244" s="33">
        <v>237</v>
      </c>
      <c r="B244" s="34" t="s">
        <v>42</v>
      </c>
      <c r="C244" s="34" t="s">
        <v>43</v>
      </c>
      <c r="D244" s="34" t="s">
        <v>929</v>
      </c>
      <c r="E244" s="34" t="s">
        <v>1323</v>
      </c>
      <c r="F244" s="34" t="s">
        <v>130</v>
      </c>
      <c r="G244" s="34" t="s">
        <v>1324</v>
      </c>
      <c r="H244" s="34" t="s">
        <v>48</v>
      </c>
      <c r="I244" s="58" t="s">
        <v>1325</v>
      </c>
      <c r="J244" s="34">
        <v>100</v>
      </c>
      <c r="K244" s="34">
        <v>100</v>
      </c>
      <c r="L244" s="34"/>
      <c r="M244" s="34">
        <v>0</v>
      </c>
      <c r="N244" s="59" t="s">
        <v>1326</v>
      </c>
      <c r="O244" s="59" t="s">
        <v>1327</v>
      </c>
      <c r="P244" s="156">
        <v>1173</v>
      </c>
      <c r="Q244" s="34" t="s">
        <v>52</v>
      </c>
      <c r="R244" s="34" t="s">
        <v>52</v>
      </c>
      <c r="S244" s="34" t="s">
        <v>52</v>
      </c>
      <c r="T244" s="34" t="s">
        <v>1068</v>
      </c>
      <c r="U244" s="34" t="s">
        <v>134</v>
      </c>
      <c r="V244" s="34" t="s">
        <v>135</v>
      </c>
      <c r="W244" s="87">
        <v>18887998999</v>
      </c>
      <c r="X244" s="34" t="s">
        <v>56</v>
      </c>
      <c r="Y244" s="107">
        <v>45295</v>
      </c>
      <c r="Z244" s="107">
        <v>45630</v>
      </c>
      <c r="AA244" s="104" t="s">
        <v>57</v>
      </c>
      <c r="AB244" s="34" t="s">
        <v>1069</v>
      </c>
      <c r="AC244" s="34"/>
      <c r="AD244" s="100" t="s">
        <v>1071</v>
      </c>
      <c r="AE244" s="105" t="s">
        <v>1143</v>
      </c>
      <c r="AF244" s="221"/>
      <c r="AG244" s="34" t="s">
        <v>59</v>
      </c>
      <c r="AH244" s="34">
        <v>100</v>
      </c>
      <c r="AI244" s="34">
        <v>100</v>
      </c>
      <c r="AJ244" s="34"/>
      <c r="AK244" s="33">
        <f t="shared" si="13"/>
        <v>0</v>
      </c>
      <c r="AL244" s="9">
        <f t="shared" si="12"/>
        <v>0</v>
      </c>
      <c r="AN244" s="223"/>
    </row>
    <row r="245" s="11" customFormat="1" ht="205" hidden="1" customHeight="1" spans="1:40">
      <c r="A245" s="33">
        <v>238</v>
      </c>
      <c r="B245" s="34" t="s">
        <v>42</v>
      </c>
      <c r="C245" s="34" t="s">
        <v>43</v>
      </c>
      <c r="D245" s="34" t="s">
        <v>929</v>
      </c>
      <c r="E245" s="34" t="s">
        <v>1328</v>
      </c>
      <c r="F245" s="34" t="s">
        <v>130</v>
      </c>
      <c r="G245" s="34" t="s">
        <v>1329</v>
      </c>
      <c r="H245" s="34" t="s">
        <v>48</v>
      </c>
      <c r="I245" s="58" t="s">
        <v>1330</v>
      </c>
      <c r="J245" s="34">
        <v>100</v>
      </c>
      <c r="K245" s="34">
        <v>100</v>
      </c>
      <c r="L245" s="34"/>
      <c r="M245" s="34">
        <v>0</v>
      </c>
      <c r="N245" s="59" t="s">
        <v>1331</v>
      </c>
      <c r="O245" s="59" t="s">
        <v>1332</v>
      </c>
      <c r="P245" s="156">
        <v>2207</v>
      </c>
      <c r="Q245" s="34" t="s">
        <v>52</v>
      </c>
      <c r="R245" s="34" t="s">
        <v>52</v>
      </c>
      <c r="S245" s="34" t="s">
        <v>52</v>
      </c>
      <c r="T245" s="34" t="s">
        <v>1068</v>
      </c>
      <c r="U245" s="34" t="s">
        <v>134</v>
      </c>
      <c r="V245" s="34" t="s">
        <v>135</v>
      </c>
      <c r="W245" s="87">
        <v>18887998999</v>
      </c>
      <c r="X245" s="34" t="s">
        <v>56</v>
      </c>
      <c r="Y245" s="107">
        <v>45295</v>
      </c>
      <c r="Z245" s="107">
        <v>45630</v>
      </c>
      <c r="AA245" s="104" t="s">
        <v>57</v>
      </c>
      <c r="AB245" s="34" t="s">
        <v>1069</v>
      </c>
      <c r="AC245" s="34"/>
      <c r="AD245" s="100" t="s">
        <v>1071</v>
      </c>
      <c r="AE245" s="105" t="s">
        <v>1143</v>
      </c>
      <c r="AF245" s="221"/>
      <c r="AG245" s="34" t="s">
        <v>59</v>
      </c>
      <c r="AH245" s="34">
        <v>100</v>
      </c>
      <c r="AI245" s="34">
        <v>100</v>
      </c>
      <c r="AJ245" s="34"/>
      <c r="AK245" s="33">
        <f t="shared" si="13"/>
        <v>0</v>
      </c>
      <c r="AL245" s="9">
        <f t="shared" si="12"/>
        <v>0</v>
      </c>
      <c r="AN245" s="223"/>
    </row>
    <row r="246" s="11" customFormat="1" ht="219" hidden="1" customHeight="1" spans="1:40">
      <c r="A246" s="33">
        <v>239</v>
      </c>
      <c r="B246" s="34" t="s">
        <v>42</v>
      </c>
      <c r="C246" s="34" t="s">
        <v>43</v>
      </c>
      <c r="D246" s="34" t="s">
        <v>929</v>
      </c>
      <c r="E246" s="34" t="s">
        <v>1333</v>
      </c>
      <c r="F246" s="34" t="s">
        <v>130</v>
      </c>
      <c r="G246" s="34" t="s">
        <v>1334</v>
      </c>
      <c r="H246" s="34" t="s">
        <v>48</v>
      </c>
      <c r="I246" s="58" t="s">
        <v>1335</v>
      </c>
      <c r="J246" s="34">
        <v>100</v>
      </c>
      <c r="K246" s="34">
        <v>100</v>
      </c>
      <c r="L246" s="34"/>
      <c r="M246" s="34">
        <v>0</v>
      </c>
      <c r="N246" s="59" t="s">
        <v>1336</v>
      </c>
      <c r="O246" s="59" t="s">
        <v>1332</v>
      </c>
      <c r="P246" s="156">
        <v>1705</v>
      </c>
      <c r="Q246" s="34" t="s">
        <v>52</v>
      </c>
      <c r="R246" s="34" t="s">
        <v>52</v>
      </c>
      <c r="S246" s="34" t="s">
        <v>52</v>
      </c>
      <c r="T246" s="34" t="s">
        <v>1068</v>
      </c>
      <c r="U246" s="34" t="s">
        <v>134</v>
      </c>
      <c r="V246" s="34" t="s">
        <v>135</v>
      </c>
      <c r="W246" s="87">
        <v>18887998999</v>
      </c>
      <c r="X246" s="34" t="s">
        <v>56</v>
      </c>
      <c r="Y246" s="107">
        <v>45295</v>
      </c>
      <c r="Z246" s="107">
        <v>45630</v>
      </c>
      <c r="AA246" s="104" t="s">
        <v>57</v>
      </c>
      <c r="AB246" s="34" t="s">
        <v>1069</v>
      </c>
      <c r="AC246" s="34"/>
      <c r="AD246" s="100" t="s">
        <v>1071</v>
      </c>
      <c r="AE246" s="105" t="s">
        <v>1143</v>
      </c>
      <c r="AF246" s="221"/>
      <c r="AG246" s="34" t="s">
        <v>59</v>
      </c>
      <c r="AH246" s="34">
        <v>100</v>
      </c>
      <c r="AI246" s="34">
        <v>100</v>
      </c>
      <c r="AJ246" s="34"/>
      <c r="AK246" s="33">
        <f t="shared" si="13"/>
        <v>0</v>
      </c>
      <c r="AL246" s="9">
        <f t="shared" si="12"/>
        <v>0</v>
      </c>
      <c r="AN246" s="223"/>
    </row>
    <row r="247" s="11" customFormat="1" ht="213" hidden="1" customHeight="1" spans="1:40">
      <c r="A247" s="33">
        <v>240</v>
      </c>
      <c r="B247" s="34" t="s">
        <v>42</v>
      </c>
      <c r="C247" s="34" t="s">
        <v>43</v>
      </c>
      <c r="D247" s="34" t="s">
        <v>929</v>
      </c>
      <c r="E247" s="34" t="s">
        <v>1337</v>
      </c>
      <c r="F247" s="34" t="s">
        <v>130</v>
      </c>
      <c r="G247" s="34" t="s">
        <v>1338</v>
      </c>
      <c r="H247" s="34" t="s">
        <v>48</v>
      </c>
      <c r="I247" s="58" t="s">
        <v>1339</v>
      </c>
      <c r="J247" s="34">
        <v>100</v>
      </c>
      <c r="K247" s="34">
        <v>100</v>
      </c>
      <c r="L247" s="34"/>
      <c r="M247" s="34">
        <v>0</v>
      </c>
      <c r="N247" s="59" t="s">
        <v>1340</v>
      </c>
      <c r="O247" s="59" t="s">
        <v>1332</v>
      </c>
      <c r="P247" s="156">
        <v>1247</v>
      </c>
      <c r="Q247" s="34" t="s">
        <v>52</v>
      </c>
      <c r="R247" s="34" t="s">
        <v>52</v>
      </c>
      <c r="S247" s="34" t="s">
        <v>52</v>
      </c>
      <c r="T247" s="34" t="s">
        <v>1068</v>
      </c>
      <c r="U247" s="34" t="s">
        <v>134</v>
      </c>
      <c r="V247" s="34" t="s">
        <v>135</v>
      </c>
      <c r="W247" s="87">
        <v>18887998999</v>
      </c>
      <c r="X247" s="34" t="s">
        <v>56</v>
      </c>
      <c r="Y247" s="107">
        <v>45296</v>
      </c>
      <c r="Z247" s="107">
        <v>45631</v>
      </c>
      <c r="AA247" s="104" t="s">
        <v>57</v>
      </c>
      <c r="AB247" s="34" t="s">
        <v>1069</v>
      </c>
      <c r="AC247" s="34"/>
      <c r="AD247" s="100" t="s">
        <v>1071</v>
      </c>
      <c r="AE247" s="105" t="s">
        <v>1143</v>
      </c>
      <c r="AF247" s="221"/>
      <c r="AG247" s="34" t="s">
        <v>59</v>
      </c>
      <c r="AH247" s="34">
        <v>100</v>
      </c>
      <c r="AI247" s="34">
        <v>100</v>
      </c>
      <c r="AJ247" s="34"/>
      <c r="AK247" s="33">
        <f t="shared" si="13"/>
        <v>0</v>
      </c>
      <c r="AL247" s="9">
        <f t="shared" si="12"/>
        <v>0</v>
      </c>
      <c r="AN247" s="223"/>
    </row>
    <row r="248" s="11" customFormat="1" ht="226" hidden="1" customHeight="1" spans="1:40">
      <c r="A248" s="33">
        <v>241</v>
      </c>
      <c r="B248" s="34" t="s">
        <v>42</v>
      </c>
      <c r="C248" s="34" t="s">
        <v>43</v>
      </c>
      <c r="D248" s="34" t="s">
        <v>929</v>
      </c>
      <c r="E248" s="34" t="s">
        <v>1341</v>
      </c>
      <c r="F248" s="34" t="s">
        <v>130</v>
      </c>
      <c r="G248" s="34" t="s">
        <v>1342</v>
      </c>
      <c r="H248" s="34" t="s">
        <v>48</v>
      </c>
      <c r="I248" s="58" t="s">
        <v>1343</v>
      </c>
      <c r="J248" s="34">
        <v>100</v>
      </c>
      <c r="K248" s="34">
        <v>100</v>
      </c>
      <c r="L248" s="34"/>
      <c r="M248" s="34">
        <v>0</v>
      </c>
      <c r="N248" s="59" t="s">
        <v>1344</v>
      </c>
      <c r="O248" s="59" t="s">
        <v>1345</v>
      </c>
      <c r="P248" s="156">
        <v>430</v>
      </c>
      <c r="Q248" s="34" t="s">
        <v>52</v>
      </c>
      <c r="R248" s="34" t="s">
        <v>52</v>
      </c>
      <c r="S248" s="34" t="s">
        <v>52</v>
      </c>
      <c r="T248" s="34" t="s">
        <v>1068</v>
      </c>
      <c r="U248" s="34" t="s">
        <v>134</v>
      </c>
      <c r="V248" s="34" t="s">
        <v>135</v>
      </c>
      <c r="W248" s="87">
        <v>18887998999</v>
      </c>
      <c r="X248" s="34" t="s">
        <v>56</v>
      </c>
      <c r="Y248" s="107">
        <v>45295</v>
      </c>
      <c r="Z248" s="107">
        <v>45630</v>
      </c>
      <c r="AA248" s="104" t="s">
        <v>57</v>
      </c>
      <c r="AB248" s="34" t="s">
        <v>1069</v>
      </c>
      <c r="AC248" s="34"/>
      <c r="AD248" s="100" t="s">
        <v>1071</v>
      </c>
      <c r="AE248" s="105" t="s">
        <v>1143</v>
      </c>
      <c r="AF248" s="221"/>
      <c r="AG248" s="34" t="s">
        <v>59</v>
      </c>
      <c r="AH248" s="34">
        <v>100</v>
      </c>
      <c r="AI248" s="34">
        <v>100</v>
      </c>
      <c r="AJ248" s="34"/>
      <c r="AK248" s="33">
        <f t="shared" si="13"/>
        <v>0</v>
      </c>
      <c r="AL248" s="9">
        <f t="shared" si="12"/>
        <v>0</v>
      </c>
      <c r="AN248" s="223"/>
    </row>
    <row r="249" s="11" customFormat="1" ht="192" hidden="1" customHeight="1" spans="1:40">
      <c r="A249" s="33">
        <v>242</v>
      </c>
      <c r="B249" s="34" t="s">
        <v>42</v>
      </c>
      <c r="C249" s="34" t="s">
        <v>43</v>
      </c>
      <c r="D249" s="34" t="s">
        <v>929</v>
      </c>
      <c r="E249" s="34" t="s">
        <v>1346</v>
      </c>
      <c r="F249" s="34" t="s">
        <v>130</v>
      </c>
      <c r="G249" s="34" t="s">
        <v>1122</v>
      </c>
      <c r="H249" s="34" t="s">
        <v>48</v>
      </c>
      <c r="I249" s="58" t="s">
        <v>1347</v>
      </c>
      <c r="J249" s="34">
        <v>100</v>
      </c>
      <c r="K249" s="34">
        <v>100</v>
      </c>
      <c r="L249" s="34"/>
      <c r="M249" s="34">
        <v>0</v>
      </c>
      <c r="N249" s="59" t="s">
        <v>1348</v>
      </c>
      <c r="O249" s="59" t="s">
        <v>1349</v>
      </c>
      <c r="P249" s="156">
        <v>1247</v>
      </c>
      <c r="Q249" s="34" t="s">
        <v>52</v>
      </c>
      <c r="R249" s="34" t="s">
        <v>52</v>
      </c>
      <c r="S249" s="34" t="s">
        <v>52</v>
      </c>
      <c r="T249" s="34" t="s">
        <v>1068</v>
      </c>
      <c r="U249" s="34" t="s">
        <v>134</v>
      </c>
      <c r="V249" s="34" t="s">
        <v>135</v>
      </c>
      <c r="W249" s="87">
        <v>18887998999</v>
      </c>
      <c r="X249" s="34" t="s">
        <v>56</v>
      </c>
      <c r="Y249" s="107">
        <v>45295</v>
      </c>
      <c r="Z249" s="107">
        <v>45630</v>
      </c>
      <c r="AA249" s="104" t="s">
        <v>57</v>
      </c>
      <c r="AB249" s="34" t="s">
        <v>1069</v>
      </c>
      <c r="AC249" s="34"/>
      <c r="AD249" s="100" t="s">
        <v>1071</v>
      </c>
      <c r="AE249" s="105" t="s">
        <v>1143</v>
      </c>
      <c r="AF249" s="221"/>
      <c r="AG249" s="34" t="s">
        <v>59</v>
      </c>
      <c r="AH249" s="34">
        <v>100</v>
      </c>
      <c r="AI249" s="34">
        <v>100</v>
      </c>
      <c r="AJ249" s="34"/>
      <c r="AK249" s="33">
        <f t="shared" si="13"/>
        <v>0</v>
      </c>
      <c r="AL249" s="9">
        <f t="shared" si="12"/>
        <v>0</v>
      </c>
      <c r="AN249" s="223"/>
    </row>
    <row r="250" s="11" customFormat="1" ht="178" hidden="1" customHeight="1" spans="1:40">
      <c r="A250" s="33">
        <v>243</v>
      </c>
      <c r="B250" s="34" t="s">
        <v>42</v>
      </c>
      <c r="C250" s="34" t="s">
        <v>43</v>
      </c>
      <c r="D250" s="34" t="s">
        <v>929</v>
      </c>
      <c r="E250" s="34" t="s">
        <v>1350</v>
      </c>
      <c r="F250" s="34" t="s">
        <v>326</v>
      </c>
      <c r="G250" s="34" t="s">
        <v>1351</v>
      </c>
      <c r="H250" s="34" t="s">
        <v>48</v>
      </c>
      <c r="I250" s="59" t="s">
        <v>1352</v>
      </c>
      <c r="J250" s="34">
        <v>100</v>
      </c>
      <c r="K250" s="34">
        <v>100</v>
      </c>
      <c r="L250" s="34"/>
      <c r="M250" s="34">
        <v>0</v>
      </c>
      <c r="N250" s="59" t="s">
        <v>1353</v>
      </c>
      <c r="O250" s="59" t="s">
        <v>1349</v>
      </c>
      <c r="P250" s="156">
        <v>1562</v>
      </c>
      <c r="Q250" s="34" t="s">
        <v>52</v>
      </c>
      <c r="R250" s="34" t="s">
        <v>52</v>
      </c>
      <c r="S250" s="34" t="s">
        <v>52</v>
      </c>
      <c r="T250" s="34" t="s">
        <v>1068</v>
      </c>
      <c r="U250" s="34" t="s">
        <v>331</v>
      </c>
      <c r="V250" s="34" t="s">
        <v>1010</v>
      </c>
      <c r="W250" s="87" t="s">
        <v>1354</v>
      </c>
      <c r="X250" s="34" t="s">
        <v>56</v>
      </c>
      <c r="Y250" s="107">
        <v>45295</v>
      </c>
      <c r="Z250" s="107">
        <v>45630</v>
      </c>
      <c r="AA250" s="104" t="s">
        <v>57</v>
      </c>
      <c r="AB250" s="34" t="s">
        <v>1069</v>
      </c>
      <c r="AC250" s="34"/>
      <c r="AD250" s="100" t="s">
        <v>1071</v>
      </c>
      <c r="AE250" s="105" t="s">
        <v>1143</v>
      </c>
      <c r="AF250" s="221"/>
      <c r="AG250" s="34" t="s">
        <v>59</v>
      </c>
      <c r="AH250" s="34">
        <v>100</v>
      </c>
      <c r="AI250" s="34">
        <v>100</v>
      </c>
      <c r="AJ250" s="34"/>
      <c r="AK250" s="33">
        <f t="shared" si="13"/>
        <v>0</v>
      </c>
      <c r="AL250" s="9">
        <f t="shared" si="12"/>
        <v>0</v>
      </c>
      <c r="AN250" s="223"/>
    </row>
    <row r="251" s="11" customFormat="1" ht="156" hidden="1" customHeight="1" spans="1:40">
      <c r="A251" s="33">
        <v>244</v>
      </c>
      <c r="B251" s="34" t="s">
        <v>42</v>
      </c>
      <c r="C251" s="34" t="s">
        <v>43</v>
      </c>
      <c r="D251" s="34" t="s">
        <v>929</v>
      </c>
      <c r="E251" s="34" t="s">
        <v>1355</v>
      </c>
      <c r="F251" s="34" t="s">
        <v>223</v>
      </c>
      <c r="G251" s="34" t="s">
        <v>1356</v>
      </c>
      <c r="H251" s="34" t="s">
        <v>48</v>
      </c>
      <c r="I251" s="59" t="s">
        <v>1357</v>
      </c>
      <c r="J251" s="34">
        <v>100</v>
      </c>
      <c r="K251" s="34">
        <v>100</v>
      </c>
      <c r="L251" s="34"/>
      <c r="M251" s="34">
        <v>0</v>
      </c>
      <c r="N251" s="59" t="s">
        <v>1358</v>
      </c>
      <c r="O251" s="59" t="s">
        <v>1349</v>
      </c>
      <c r="P251" s="156">
        <v>2797</v>
      </c>
      <c r="Q251" s="34" t="s">
        <v>52</v>
      </c>
      <c r="R251" s="34" t="s">
        <v>52</v>
      </c>
      <c r="S251" s="34" t="s">
        <v>52</v>
      </c>
      <c r="T251" s="34" t="s">
        <v>1068</v>
      </c>
      <c r="U251" s="34" t="s">
        <v>228</v>
      </c>
      <c r="V251" s="33" t="s">
        <v>229</v>
      </c>
      <c r="W251" s="86">
        <v>13408705686</v>
      </c>
      <c r="X251" s="34" t="s">
        <v>56</v>
      </c>
      <c r="Y251" s="107">
        <v>45295</v>
      </c>
      <c r="Z251" s="107">
        <v>45630</v>
      </c>
      <c r="AA251" s="104" t="s">
        <v>57</v>
      </c>
      <c r="AB251" s="34" t="s">
        <v>1069</v>
      </c>
      <c r="AC251" s="34"/>
      <c r="AD251" s="100" t="s">
        <v>1071</v>
      </c>
      <c r="AE251" s="105" t="s">
        <v>1143</v>
      </c>
      <c r="AF251" s="221"/>
      <c r="AG251" s="34" t="s">
        <v>59</v>
      </c>
      <c r="AH251" s="34">
        <v>100</v>
      </c>
      <c r="AI251" s="34">
        <v>100</v>
      </c>
      <c r="AJ251" s="34"/>
      <c r="AK251" s="33">
        <f t="shared" si="13"/>
        <v>0</v>
      </c>
      <c r="AL251" s="9">
        <f t="shared" si="12"/>
        <v>0</v>
      </c>
      <c r="AN251" s="223"/>
    </row>
    <row r="252" s="11" customFormat="1" ht="163" hidden="1" customHeight="1" spans="1:40">
      <c r="A252" s="33">
        <v>245</v>
      </c>
      <c r="B252" s="34" t="s">
        <v>42</v>
      </c>
      <c r="C252" s="34" t="s">
        <v>43</v>
      </c>
      <c r="D252" s="34" t="s">
        <v>929</v>
      </c>
      <c r="E252" s="34" t="s">
        <v>1359</v>
      </c>
      <c r="F252" s="34" t="s">
        <v>591</v>
      </c>
      <c r="G252" s="34" t="s">
        <v>592</v>
      </c>
      <c r="H252" s="34" t="s">
        <v>48</v>
      </c>
      <c r="I252" s="59" t="s">
        <v>1360</v>
      </c>
      <c r="J252" s="34">
        <v>640</v>
      </c>
      <c r="K252" s="34"/>
      <c r="L252" s="34">
        <v>640</v>
      </c>
      <c r="M252" s="34"/>
      <c r="N252" s="59" t="s">
        <v>1361</v>
      </c>
      <c r="O252" s="59" t="s">
        <v>1362</v>
      </c>
      <c r="P252" s="156">
        <v>8910</v>
      </c>
      <c r="Q252" s="34" t="s">
        <v>52</v>
      </c>
      <c r="R252" s="34" t="s">
        <v>52</v>
      </c>
      <c r="S252" s="34" t="s">
        <v>52</v>
      </c>
      <c r="T252" s="34" t="s">
        <v>1068</v>
      </c>
      <c r="U252" s="34" t="s">
        <v>597</v>
      </c>
      <c r="V252" s="33" t="s">
        <v>1363</v>
      </c>
      <c r="W252" s="86" t="s">
        <v>1364</v>
      </c>
      <c r="X252" s="34" t="s">
        <v>56</v>
      </c>
      <c r="Y252" s="107">
        <v>45383</v>
      </c>
      <c r="Z252" s="107">
        <v>45627</v>
      </c>
      <c r="AA252" s="104" t="s">
        <v>518</v>
      </c>
      <c r="AB252" s="34"/>
      <c r="AC252" s="34"/>
      <c r="AD252" s="100" t="s">
        <v>1071</v>
      </c>
      <c r="AE252" s="105"/>
      <c r="AF252" s="221"/>
      <c r="AG252" s="34" t="s">
        <v>520</v>
      </c>
      <c r="AH252" s="34">
        <v>640</v>
      </c>
      <c r="AI252" s="34"/>
      <c r="AJ252" s="34">
        <v>640</v>
      </c>
      <c r="AK252" s="33">
        <f t="shared" si="13"/>
        <v>0</v>
      </c>
      <c r="AL252" s="9">
        <f t="shared" si="12"/>
        <v>0</v>
      </c>
      <c r="AN252" s="214">
        <f>L252-AJ252</f>
        <v>0</v>
      </c>
    </row>
    <row r="253" s="11" customFormat="1" ht="219" hidden="1" customHeight="1" spans="1:40">
      <c r="A253" s="33">
        <v>246</v>
      </c>
      <c r="B253" s="34" t="s">
        <v>42</v>
      </c>
      <c r="C253" s="34" t="s">
        <v>43</v>
      </c>
      <c r="D253" s="34" t="s">
        <v>929</v>
      </c>
      <c r="E253" s="34" t="s">
        <v>1365</v>
      </c>
      <c r="F253" s="34" t="s">
        <v>215</v>
      </c>
      <c r="G253" s="34" t="s">
        <v>300</v>
      </c>
      <c r="H253" s="34" t="s">
        <v>48</v>
      </c>
      <c r="I253" s="59" t="s">
        <v>1366</v>
      </c>
      <c r="J253" s="34">
        <v>600</v>
      </c>
      <c r="K253" s="34">
        <v>600</v>
      </c>
      <c r="L253" s="34"/>
      <c r="M253" s="34"/>
      <c r="N253" s="59" t="s">
        <v>1367</v>
      </c>
      <c r="O253" s="59" t="s">
        <v>1104</v>
      </c>
      <c r="P253" s="156">
        <v>4653</v>
      </c>
      <c r="Q253" s="34" t="s">
        <v>52</v>
      </c>
      <c r="R253" s="34" t="s">
        <v>52</v>
      </c>
      <c r="S253" s="34" t="s">
        <v>52</v>
      </c>
      <c r="T253" s="34" t="s">
        <v>1068</v>
      </c>
      <c r="U253" s="34" t="s">
        <v>220</v>
      </c>
      <c r="V253" s="33" t="s">
        <v>304</v>
      </c>
      <c r="W253" s="86" t="s">
        <v>1368</v>
      </c>
      <c r="X253" s="34" t="s">
        <v>56</v>
      </c>
      <c r="Y253" s="107">
        <v>45383</v>
      </c>
      <c r="Z253" s="107">
        <v>45631</v>
      </c>
      <c r="AA253" s="104" t="s">
        <v>518</v>
      </c>
      <c r="AB253" s="34"/>
      <c r="AC253" s="34"/>
      <c r="AD253" s="100" t="s">
        <v>1071</v>
      </c>
      <c r="AE253" s="105"/>
      <c r="AF253" s="221"/>
      <c r="AG253" s="34" t="s">
        <v>52</v>
      </c>
      <c r="AH253" s="34">
        <v>600</v>
      </c>
      <c r="AI253" s="34">
        <v>100</v>
      </c>
      <c r="AJ253" s="34"/>
      <c r="AK253" s="33">
        <f t="shared" si="13"/>
        <v>500</v>
      </c>
      <c r="AL253" s="9">
        <f t="shared" si="12"/>
        <v>0</v>
      </c>
      <c r="AN253" s="223"/>
    </row>
    <row r="254" s="11" customFormat="1" ht="195" hidden="1" customHeight="1" spans="1:40">
      <c r="A254" s="33">
        <v>247</v>
      </c>
      <c r="B254" s="34" t="s">
        <v>42</v>
      </c>
      <c r="C254" s="34" t="s">
        <v>43</v>
      </c>
      <c r="D254" s="34" t="s">
        <v>929</v>
      </c>
      <c r="E254" s="34" t="s">
        <v>1369</v>
      </c>
      <c r="F254" s="34" t="s">
        <v>215</v>
      </c>
      <c r="G254" s="34" t="s">
        <v>1256</v>
      </c>
      <c r="H254" s="34" t="s">
        <v>48</v>
      </c>
      <c r="I254" s="59" t="s">
        <v>1370</v>
      </c>
      <c r="J254" s="34">
        <v>588</v>
      </c>
      <c r="K254" s="34">
        <v>588</v>
      </c>
      <c r="L254" s="34"/>
      <c r="M254" s="34"/>
      <c r="N254" s="59" t="s">
        <v>1371</v>
      </c>
      <c r="O254" s="59" t="s">
        <v>1136</v>
      </c>
      <c r="P254" s="156">
        <v>2862</v>
      </c>
      <c r="Q254" s="34" t="s">
        <v>52</v>
      </c>
      <c r="R254" s="34" t="s">
        <v>52</v>
      </c>
      <c r="S254" s="34" t="s">
        <v>52</v>
      </c>
      <c r="T254" s="34" t="s">
        <v>1068</v>
      </c>
      <c r="U254" s="34" t="s">
        <v>220</v>
      </c>
      <c r="V254" s="33" t="s">
        <v>304</v>
      </c>
      <c r="W254" s="86" t="s">
        <v>1372</v>
      </c>
      <c r="X254" s="34" t="s">
        <v>56</v>
      </c>
      <c r="Y254" s="107">
        <v>45383</v>
      </c>
      <c r="Z254" s="107">
        <v>45627</v>
      </c>
      <c r="AA254" s="104" t="s">
        <v>518</v>
      </c>
      <c r="AB254" s="34"/>
      <c r="AC254" s="34"/>
      <c r="AD254" s="100" t="s">
        <v>1071</v>
      </c>
      <c r="AE254" s="105"/>
      <c r="AF254" s="221"/>
      <c r="AG254" s="34" t="s">
        <v>52</v>
      </c>
      <c r="AH254" s="34">
        <v>588</v>
      </c>
      <c r="AI254" s="34">
        <v>100</v>
      </c>
      <c r="AJ254" s="34"/>
      <c r="AK254" s="33">
        <f t="shared" si="13"/>
        <v>488</v>
      </c>
      <c r="AL254" s="9">
        <f t="shared" si="12"/>
        <v>0</v>
      </c>
      <c r="AN254" s="223"/>
    </row>
    <row r="255" s="11" customFormat="1" ht="223" hidden="1" customHeight="1" spans="1:40">
      <c r="A255" s="33">
        <v>248</v>
      </c>
      <c r="B255" s="34" t="s">
        <v>42</v>
      </c>
      <c r="C255" s="34" t="s">
        <v>43</v>
      </c>
      <c r="D255" s="34" t="s">
        <v>929</v>
      </c>
      <c r="E255" s="34" t="s">
        <v>1373</v>
      </c>
      <c r="F255" s="34" t="s">
        <v>215</v>
      </c>
      <c r="G255" s="34" t="s">
        <v>1374</v>
      </c>
      <c r="H255" s="34" t="s">
        <v>48</v>
      </c>
      <c r="I255" s="59" t="s">
        <v>1375</v>
      </c>
      <c r="J255" s="34">
        <v>620</v>
      </c>
      <c r="K255" s="34">
        <v>620</v>
      </c>
      <c r="L255" s="34"/>
      <c r="M255" s="34"/>
      <c r="N255" s="59" t="s">
        <v>1376</v>
      </c>
      <c r="O255" s="59" t="s">
        <v>1136</v>
      </c>
      <c r="P255" s="156">
        <v>3437</v>
      </c>
      <c r="Q255" s="34" t="s">
        <v>52</v>
      </c>
      <c r="R255" s="34" t="s">
        <v>52</v>
      </c>
      <c r="S255" s="34" t="s">
        <v>52</v>
      </c>
      <c r="T255" s="34" t="s">
        <v>1068</v>
      </c>
      <c r="U255" s="34" t="s">
        <v>220</v>
      </c>
      <c r="V255" s="33" t="s">
        <v>304</v>
      </c>
      <c r="W255" s="86" t="s">
        <v>1372</v>
      </c>
      <c r="X255" s="34" t="s">
        <v>56</v>
      </c>
      <c r="Y255" s="107">
        <v>45383</v>
      </c>
      <c r="Z255" s="107">
        <v>45627</v>
      </c>
      <c r="AA255" s="104" t="s">
        <v>518</v>
      </c>
      <c r="AB255" s="34"/>
      <c r="AC255" s="34"/>
      <c r="AD255" s="100" t="s">
        <v>1071</v>
      </c>
      <c r="AE255" s="105"/>
      <c r="AF255" s="221"/>
      <c r="AG255" s="34" t="s">
        <v>52</v>
      </c>
      <c r="AH255" s="34">
        <v>620</v>
      </c>
      <c r="AI255" s="34">
        <v>100</v>
      </c>
      <c r="AJ255" s="34"/>
      <c r="AK255" s="33">
        <f t="shared" si="13"/>
        <v>520</v>
      </c>
      <c r="AL255" s="9">
        <f t="shared" si="12"/>
        <v>0</v>
      </c>
      <c r="AN255" s="223"/>
    </row>
    <row r="256" s="11" customFormat="1" ht="249" hidden="1" customHeight="1" spans="1:40">
      <c r="A256" s="33">
        <v>249</v>
      </c>
      <c r="B256" s="34" t="s">
        <v>42</v>
      </c>
      <c r="C256" s="34" t="s">
        <v>43</v>
      </c>
      <c r="D256" s="34" t="s">
        <v>929</v>
      </c>
      <c r="E256" s="34" t="s">
        <v>1377</v>
      </c>
      <c r="F256" s="34" t="s">
        <v>654</v>
      </c>
      <c r="G256" s="34" t="s">
        <v>1133</v>
      </c>
      <c r="H256" s="34" t="s">
        <v>48</v>
      </c>
      <c r="I256" s="59" t="s">
        <v>1378</v>
      </c>
      <c r="J256" s="34">
        <v>1860</v>
      </c>
      <c r="K256" s="34">
        <v>1860</v>
      </c>
      <c r="L256" s="34"/>
      <c r="M256" s="34"/>
      <c r="N256" s="59" t="s">
        <v>1135</v>
      </c>
      <c r="O256" s="59" t="s">
        <v>1136</v>
      </c>
      <c r="P256" s="156">
        <v>29270</v>
      </c>
      <c r="Q256" s="34" t="s">
        <v>52</v>
      </c>
      <c r="R256" s="34" t="s">
        <v>52</v>
      </c>
      <c r="S256" s="34" t="s">
        <v>52</v>
      </c>
      <c r="T256" s="34" t="s">
        <v>1068</v>
      </c>
      <c r="U256" s="34" t="s">
        <v>516</v>
      </c>
      <c r="V256" s="33" t="s">
        <v>517</v>
      </c>
      <c r="W256" s="86" t="s">
        <v>1379</v>
      </c>
      <c r="X256" s="34" t="s">
        <v>56</v>
      </c>
      <c r="Y256" s="114">
        <v>45383</v>
      </c>
      <c r="Z256" s="114">
        <v>45627</v>
      </c>
      <c r="AA256" s="104" t="s">
        <v>518</v>
      </c>
      <c r="AB256" s="34"/>
      <c r="AC256" s="34"/>
      <c r="AD256" s="100" t="s">
        <v>1071</v>
      </c>
      <c r="AE256" s="105"/>
      <c r="AF256" s="221"/>
      <c r="AG256" s="34" t="s">
        <v>52</v>
      </c>
      <c r="AH256" s="34">
        <v>1860</v>
      </c>
      <c r="AI256" s="34">
        <v>100</v>
      </c>
      <c r="AJ256" s="34"/>
      <c r="AK256" s="33">
        <f t="shared" si="13"/>
        <v>1760</v>
      </c>
      <c r="AL256" s="9">
        <f t="shared" si="12"/>
        <v>0</v>
      </c>
      <c r="AN256" s="223"/>
    </row>
    <row r="257" s="11" customFormat="1" ht="256" hidden="1" customHeight="1" spans="1:40">
      <c r="A257" s="33">
        <v>250</v>
      </c>
      <c r="B257" s="34" t="s">
        <v>42</v>
      </c>
      <c r="C257" s="34" t="s">
        <v>43</v>
      </c>
      <c r="D257" s="34" t="s">
        <v>929</v>
      </c>
      <c r="E257" s="34" t="s">
        <v>1380</v>
      </c>
      <c r="F257" s="34" t="s">
        <v>112</v>
      </c>
      <c r="G257" s="34" t="s">
        <v>1289</v>
      </c>
      <c r="H257" s="34" t="s">
        <v>48</v>
      </c>
      <c r="I257" s="59" t="s">
        <v>1381</v>
      </c>
      <c r="J257" s="34">
        <v>890</v>
      </c>
      <c r="K257" s="34">
        <v>890</v>
      </c>
      <c r="L257" s="34">
        <v>0</v>
      </c>
      <c r="M257" s="34">
        <v>0</v>
      </c>
      <c r="N257" s="59" t="s">
        <v>1382</v>
      </c>
      <c r="O257" s="59" t="s">
        <v>1136</v>
      </c>
      <c r="P257" s="156">
        <v>4047</v>
      </c>
      <c r="Q257" s="34" t="s">
        <v>52</v>
      </c>
      <c r="R257" s="34" t="s">
        <v>52</v>
      </c>
      <c r="S257" s="34" t="s">
        <v>52</v>
      </c>
      <c r="T257" s="34" t="s">
        <v>1068</v>
      </c>
      <c r="U257" s="34" t="s">
        <v>118</v>
      </c>
      <c r="V257" s="33" t="s">
        <v>119</v>
      </c>
      <c r="W257" s="86">
        <v>13769875596</v>
      </c>
      <c r="X257" s="34" t="s">
        <v>56</v>
      </c>
      <c r="Y257" s="107">
        <v>45383</v>
      </c>
      <c r="Z257" s="107">
        <v>45627</v>
      </c>
      <c r="AA257" s="104" t="s">
        <v>518</v>
      </c>
      <c r="AB257" s="34"/>
      <c r="AC257" s="34"/>
      <c r="AD257" s="100" t="s">
        <v>1071</v>
      </c>
      <c r="AE257" s="105"/>
      <c r="AF257" s="221"/>
      <c r="AG257" s="34" t="s">
        <v>52</v>
      </c>
      <c r="AH257" s="34">
        <v>890</v>
      </c>
      <c r="AI257" s="34">
        <v>100</v>
      </c>
      <c r="AJ257" s="34">
        <v>0</v>
      </c>
      <c r="AK257" s="33">
        <f t="shared" si="13"/>
        <v>790</v>
      </c>
      <c r="AL257" s="9">
        <f t="shared" si="12"/>
        <v>0</v>
      </c>
      <c r="AN257" s="223"/>
    </row>
    <row r="258" s="11" customFormat="1" ht="231" hidden="1" customHeight="1" spans="1:40">
      <c r="A258" s="33">
        <v>251</v>
      </c>
      <c r="B258" s="34" t="s">
        <v>42</v>
      </c>
      <c r="C258" s="34" t="s">
        <v>43</v>
      </c>
      <c r="D258" s="34" t="s">
        <v>929</v>
      </c>
      <c r="E258" s="34" t="s">
        <v>1383</v>
      </c>
      <c r="F258" s="34" t="s">
        <v>112</v>
      </c>
      <c r="G258" s="34" t="s">
        <v>1111</v>
      </c>
      <c r="H258" s="34" t="s">
        <v>48</v>
      </c>
      <c r="I258" s="59" t="s">
        <v>1384</v>
      </c>
      <c r="J258" s="34">
        <v>654</v>
      </c>
      <c r="K258" s="34">
        <v>654</v>
      </c>
      <c r="L258" s="34">
        <v>0</v>
      </c>
      <c r="M258" s="34">
        <v>0</v>
      </c>
      <c r="N258" s="59" t="s">
        <v>1385</v>
      </c>
      <c r="O258" s="59" t="s">
        <v>1136</v>
      </c>
      <c r="P258" s="156">
        <v>2889</v>
      </c>
      <c r="Q258" s="34" t="s">
        <v>52</v>
      </c>
      <c r="R258" s="34" t="s">
        <v>52</v>
      </c>
      <c r="S258" s="34" t="s">
        <v>52</v>
      </c>
      <c r="T258" s="34" t="s">
        <v>1068</v>
      </c>
      <c r="U258" s="34" t="s">
        <v>118</v>
      </c>
      <c r="V258" s="33" t="s">
        <v>119</v>
      </c>
      <c r="W258" s="86">
        <v>13769875596</v>
      </c>
      <c r="X258" s="34" t="s">
        <v>56</v>
      </c>
      <c r="Y258" s="107">
        <v>45383</v>
      </c>
      <c r="Z258" s="107">
        <v>45627</v>
      </c>
      <c r="AA258" s="104" t="s">
        <v>518</v>
      </c>
      <c r="AB258" s="34"/>
      <c r="AC258" s="34"/>
      <c r="AD258" s="100" t="s">
        <v>1071</v>
      </c>
      <c r="AE258" s="105"/>
      <c r="AF258" s="221"/>
      <c r="AG258" s="34" t="s">
        <v>52</v>
      </c>
      <c r="AH258" s="34">
        <v>654</v>
      </c>
      <c r="AI258" s="34">
        <v>100</v>
      </c>
      <c r="AJ258" s="34">
        <v>0</v>
      </c>
      <c r="AK258" s="33">
        <f t="shared" si="13"/>
        <v>554</v>
      </c>
      <c r="AL258" s="9">
        <f t="shared" si="12"/>
        <v>0</v>
      </c>
      <c r="AN258" s="223"/>
    </row>
    <row r="259" s="9" customFormat="1" ht="209" hidden="1" customHeight="1" spans="1:40">
      <c r="A259" s="33">
        <v>252</v>
      </c>
      <c r="B259" s="34" t="s">
        <v>42</v>
      </c>
      <c r="C259" s="33" t="s">
        <v>43</v>
      </c>
      <c r="D259" s="33" t="s">
        <v>929</v>
      </c>
      <c r="E259" s="33" t="s">
        <v>1386</v>
      </c>
      <c r="F259" s="33" t="s">
        <v>292</v>
      </c>
      <c r="G259" s="33" t="s">
        <v>1387</v>
      </c>
      <c r="H259" s="33" t="s">
        <v>48</v>
      </c>
      <c r="I259" s="55" t="s">
        <v>1388</v>
      </c>
      <c r="J259" s="34">
        <v>100</v>
      </c>
      <c r="K259" s="34">
        <v>100</v>
      </c>
      <c r="L259" s="33">
        <v>0</v>
      </c>
      <c r="M259" s="33">
        <v>0</v>
      </c>
      <c r="N259" s="55" t="s">
        <v>1389</v>
      </c>
      <c r="O259" s="55" t="s">
        <v>514</v>
      </c>
      <c r="P259" s="56">
        <v>559</v>
      </c>
      <c r="Q259" s="33" t="s">
        <v>52</v>
      </c>
      <c r="R259" s="33" t="s">
        <v>52</v>
      </c>
      <c r="S259" s="33" t="s">
        <v>52</v>
      </c>
      <c r="T259" s="33" t="s">
        <v>1390</v>
      </c>
      <c r="U259" s="33" t="s">
        <v>297</v>
      </c>
      <c r="V259" s="33" t="s">
        <v>1391</v>
      </c>
      <c r="W259" s="86">
        <v>15087030074</v>
      </c>
      <c r="X259" s="33" t="s">
        <v>56</v>
      </c>
      <c r="Y259" s="164">
        <v>45383</v>
      </c>
      <c r="Z259" s="164">
        <v>45566</v>
      </c>
      <c r="AA259" s="104" t="s">
        <v>57</v>
      </c>
      <c r="AB259" s="33"/>
      <c r="AC259" s="33" t="s">
        <v>1392</v>
      </c>
      <c r="AD259" s="100" t="s">
        <v>1393</v>
      </c>
      <c r="AE259" s="105"/>
      <c r="AF259" s="221"/>
      <c r="AG259" s="34" t="s">
        <v>59</v>
      </c>
      <c r="AH259" s="34">
        <v>100</v>
      </c>
      <c r="AI259" s="34">
        <v>100</v>
      </c>
      <c r="AJ259" s="33">
        <v>0</v>
      </c>
      <c r="AK259" s="33">
        <f t="shared" si="13"/>
        <v>0</v>
      </c>
      <c r="AL259" s="9">
        <f t="shared" si="12"/>
        <v>0</v>
      </c>
      <c r="AN259" s="223"/>
    </row>
    <row r="260" s="8" customFormat="1" ht="171" hidden="1" customHeight="1" spans="1:40">
      <c r="A260" s="33">
        <v>253</v>
      </c>
      <c r="B260" s="34" t="s">
        <v>42</v>
      </c>
      <c r="C260" s="33" t="s">
        <v>43</v>
      </c>
      <c r="D260" s="33" t="s">
        <v>44</v>
      </c>
      <c r="E260" s="33" t="s">
        <v>1394</v>
      </c>
      <c r="F260" s="33" t="s">
        <v>223</v>
      </c>
      <c r="G260" s="33" t="s">
        <v>1395</v>
      </c>
      <c r="H260" s="33" t="s">
        <v>48</v>
      </c>
      <c r="I260" s="55" t="s">
        <v>1396</v>
      </c>
      <c r="J260" s="34">
        <v>100</v>
      </c>
      <c r="K260" s="34">
        <v>100</v>
      </c>
      <c r="L260" s="33">
        <v>0</v>
      </c>
      <c r="M260" s="33">
        <v>0</v>
      </c>
      <c r="N260" s="55" t="s">
        <v>1397</v>
      </c>
      <c r="O260" s="55" t="s">
        <v>514</v>
      </c>
      <c r="P260" s="56">
        <v>1857</v>
      </c>
      <c r="Q260" s="33" t="s">
        <v>52</v>
      </c>
      <c r="R260" s="33" t="s">
        <v>52</v>
      </c>
      <c r="S260" s="33" t="s">
        <v>52</v>
      </c>
      <c r="T260" s="33" t="s">
        <v>1390</v>
      </c>
      <c r="U260" s="33" t="s">
        <v>228</v>
      </c>
      <c r="V260" s="33" t="s">
        <v>736</v>
      </c>
      <c r="W260" s="86">
        <v>13988936938</v>
      </c>
      <c r="X260" s="33" t="s">
        <v>56</v>
      </c>
      <c r="Y260" s="164">
        <v>45383</v>
      </c>
      <c r="Z260" s="164">
        <v>45566</v>
      </c>
      <c r="AA260" s="104" t="s">
        <v>57</v>
      </c>
      <c r="AB260" s="33"/>
      <c r="AC260" s="54" t="s">
        <v>1398</v>
      </c>
      <c r="AD260" s="100" t="s">
        <v>1393</v>
      </c>
      <c r="AE260" s="105"/>
      <c r="AF260" s="221"/>
      <c r="AG260" s="34" t="s">
        <v>59</v>
      </c>
      <c r="AH260" s="34">
        <v>100</v>
      </c>
      <c r="AI260" s="34">
        <v>100</v>
      </c>
      <c r="AJ260" s="33">
        <v>0</v>
      </c>
      <c r="AK260" s="33">
        <f t="shared" si="13"/>
        <v>0</v>
      </c>
      <c r="AL260" s="9">
        <f t="shared" si="12"/>
        <v>0</v>
      </c>
      <c r="AN260" s="223"/>
    </row>
    <row r="261" s="8" customFormat="1" ht="103" hidden="1" customHeight="1" spans="1:40">
      <c r="A261" s="33">
        <v>254</v>
      </c>
      <c r="B261" s="34" t="s">
        <v>864</v>
      </c>
      <c r="C261" s="33" t="s">
        <v>1399</v>
      </c>
      <c r="D261" s="33" t="s">
        <v>1400</v>
      </c>
      <c r="E261" s="33" t="s">
        <v>1401</v>
      </c>
      <c r="F261" s="33" t="s">
        <v>366</v>
      </c>
      <c r="G261" s="33" t="s">
        <v>1402</v>
      </c>
      <c r="H261" s="33" t="s">
        <v>48</v>
      </c>
      <c r="I261" s="55" t="s">
        <v>1403</v>
      </c>
      <c r="J261" s="34">
        <v>100</v>
      </c>
      <c r="K261" s="34">
        <v>100</v>
      </c>
      <c r="L261" s="33">
        <v>0</v>
      </c>
      <c r="M261" s="33">
        <v>0</v>
      </c>
      <c r="N261" s="55" t="s">
        <v>1404</v>
      </c>
      <c r="O261" s="55" t="s">
        <v>1405</v>
      </c>
      <c r="P261" s="56">
        <v>526</v>
      </c>
      <c r="Q261" s="33" t="s">
        <v>52</v>
      </c>
      <c r="R261" s="33" t="s">
        <v>52</v>
      </c>
      <c r="S261" s="33" t="s">
        <v>52</v>
      </c>
      <c r="T261" s="33" t="s">
        <v>1390</v>
      </c>
      <c r="U261" s="33" t="s">
        <v>371</v>
      </c>
      <c r="V261" s="33" t="s">
        <v>1406</v>
      </c>
      <c r="W261" s="86" t="s">
        <v>1407</v>
      </c>
      <c r="X261" s="33" t="s">
        <v>56</v>
      </c>
      <c r="Y261" s="164">
        <v>45383</v>
      </c>
      <c r="Z261" s="164">
        <v>45566</v>
      </c>
      <c r="AA261" s="104" t="s">
        <v>57</v>
      </c>
      <c r="AB261" s="33"/>
      <c r="AC261" s="54" t="s">
        <v>1408</v>
      </c>
      <c r="AD261" s="100" t="s">
        <v>1393</v>
      </c>
      <c r="AE261" s="105"/>
      <c r="AF261" s="221"/>
      <c r="AG261" s="34" t="s">
        <v>59</v>
      </c>
      <c r="AH261" s="34">
        <v>100</v>
      </c>
      <c r="AI261" s="34">
        <v>100</v>
      </c>
      <c r="AJ261" s="33">
        <v>0</v>
      </c>
      <c r="AK261" s="33">
        <f t="shared" si="13"/>
        <v>0</v>
      </c>
      <c r="AL261" s="9">
        <f t="shared" si="12"/>
        <v>0</v>
      </c>
      <c r="AN261" s="223"/>
    </row>
    <row r="262" s="13" customFormat="1" ht="210" hidden="1" customHeight="1" spans="1:40">
      <c r="A262" s="33">
        <v>255</v>
      </c>
      <c r="B262" s="34" t="s">
        <v>42</v>
      </c>
      <c r="C262" s="33" t="s">
        <v>43</v>
      </c>
      <c r="D262" s="33" t="s">
        <v>44</v>
      </c>
      <c r="E262" s="33" t="s">
        <v>1409</v>
      </c>
      <c r="F262" s="33" t="s">
        <v>366</v>
      </c>
      <c r="G262" s="33" t="s">
        <v>1410</v>
      </c>
      <c r="H262" s="33" t="s">
        <v>48</v>
      </c>
      <c r="I262" s="55" t="s">
        <v>1411</v>
      </c>
      <c r="J262" s="34">
        <v>100</v>
      </c>
      <c r="K262" s="34">
        <v>100</v>
      </c>
      <c r="L262" s="33">
        <v>0</v>
      </c>
      <c r="M262" s="33">
        <v>0</v>
      </c>
      <c r="N262" s="55" t="s">
        <v>1412</v>
      </c>
      <c r="O262" s="55" t="s">
        <v>1413</v>
      </c>
      <c r="P262" s="56">
        <v>1180</v>
      </c>
      <c r="Q262" s="33" t="s">
        <v>52</v>
      </c>
      <c r="R262" s="33" t="s">
        <v>52</v>
      </c>
      <c r="S262" s="33" t="s">
        <v>52</v>
      </c>
      <c r="T262" s="33" t="s">
        <v>1390</v>
      </c>
      <c r="U262" s="33" t="s">
        <v>371</v>
      </c>
      <c r="V262" s="33" t="s">
        <v>1406</v>
      </c>
      <c r="W262" s="86">
        <v>13668719171</v>
      </c>
      <c r="X262" s="33" t="s">
        <v>56</v>
      </c>
      <c r="Y262" s="164">
        <v>45383</v>
      </c>
      <c r="Z262" s="164">
        <v>45566</v>
      </c>
      <c r="AA262" s="104" t="s">
        <v>57</v>
      </c>
      <c r="AB262" s="33"/>
      <c r="AC262" s="54" t="s">
        <v>1408</v>
      </c>
      <c r="AD262" s="115" t="s">
        <v>1393</v>
      </c>
      <c r="AE262" s="105"/>
      <c r="AF262" s="205"/>
      <c r="AG262" s="34" t="s">
        <v>59</v>
      </c>
      <c r="AH262" s="34">
        <v>100</v>
      </c>
      <c r="AI262" s="34">
        <v>100</v>
      </c>
      <c r="AJ262" s="33">
        <v>0</v>
      </c>
      <c r="AK262" s="33">
        <f t="shared" si="13"/>
        <v>0</v>
      </c>
      <c r="AL262" s="213">
        <f t="shared" si="12"/>
        <v>0</v>
      </c>
      <c r="AN262" s="214"/>
    </row>
    <row r="263" s="13" customFormat="1" ht="179" hidden="1" customHeight="1" spans="1:40">
      <c r="A263" s="33">
        <v>256</v>
      </c>
      <c r="B263" s="34" t="s">
        <v>42</v>
      </c>
      <c r="C263" s="33" t="s">
        <v>43</v>
      </c>
      <c r="D263" s="33" t="s">
        <v>44</v>
      </c>
      <c r="E263" s="33" t="s">
        <v>1414</v>
      </c>
      <c r="F263" s="33" t="s">
        <v>326</v>
      </c>
      <c r="G263" s="33" t="s">
        <v>1415</v>
      </c>
      <c r="H263" s="33" t="s">
        <v>48</v>
      </c>
      <c r="I263" s="66" t="s">
        <v>1416</v>
      </c>
      <c r="J263" s="34">
        <v>100</v>
      </c>
      <c r="K263" s="34">
        <v>100</v>
      </c>
      <c r="L263" s="33">
        <v>0</v>
      </c>
      <c r="M263" s="33">
        <v>0</v>
      </c>
      <c r="N263" s="55" t="s">
        <v>1417</v>
      </c>
      <c r="O263" s="55" t="s">
        <v>514</v>
      </c>
      <c r="P263" s="56">
        <v>284</v>
      </c>
      <c r="Q263" s="33" t="s">
        <v>52</v>
      </c>
      <c r="R263" s="33" t="s">
        <v>52</v>
      </c>
      <c r="S263" s="33" t="s">
        <v>52</v>
      </c>
      <c r="T263" s="33" t="s">
        <v>1390</v>
      </c>
      <c r="U263" s="33" t="s">
        <v>331</v>
      </c>
      <c r="V263" s="33" t="s">
        <v>1418</v>
      </c>
      <c r="W263" s="86">
        <v>19912834059</v>
      </c>
      <c r="X263" s="33" t="s">
        <v>56</v>
      </c>
      <c r="Y263" s="164">
        <v>45383</v>
      </c>
      <c r="Z263" s="164">
        <v>45566</v>
      </c>
      <c r="AA263" s="104" t="s">
        <v>57</v>
      </c>
      <c r="AB263" s="33"/>
      <c r="AC263" s="54" t="s">
        <v>1408</v>
      </c>
      <c r="AD263" s="115" t="s">
        <v>1393</v>
      </c>
      <c r="AE263" s="105"/>
      <c r="AF263" s="205"/>
      <c r="AG263" s="34" t="s">
        <v>59</v>
      </c>
      <c r="AH263" s="34">
        <v>100</v>
      </c>
      <c r="AI263" s="34">
        <v>100</v>
      </c>
      <c r="AJ263" s="33">
        <v>0</v>
      </c>
      <c r="AK263" s="33">
        <f t="shared" si="13"/>
        <v>0</v>
      </c>
      <c r="AL263" s="213">
        <f t="shared" si="12"/>
        <v>0</v>
      </c>
      <c r="AN263" s="214"/>
    </row>
    <row r="264" s="9" customFormat="1" ht="312" hidden="1" customHeight="1" spans="1:40">
      <c r="A264" s="33">
        <v>257</v>
      </c>
      <c r="B264" s="34" t="s">
        <v>42</v>
      </c>
      <c r="C264" s="33" t="s">
        <v>65</v>
      </c>
      <c r="D264" s="33" t="s">
        <v>498</v>
      </c>
      <c r="E264" s="33" t="s">
        <v>1419</v>
      </c>
      <c r="F264" s="33" t="s">
        <v>450</v>
      </c>
      <c r="G264" s="33" t="s">
        <v>1420</v>
      </c>
      <c r="H264" s="33" t="s">
        <v>48</v>
      </c>
      <c r="I264" s="162" t="s">
        <v>1421</v>
      </c>
      <c r="J264" s="33">
        <v>100</v>
      </c>
      <c r="K264" s="34">
        <v>100</v>
      </c>
      <c r="L264" s="33">
        <v>0</v>
      </c>
      <c r="M264" s="33">
        <v>0</v>
      </c>
      <c r="N264" s="66" t="s">
        <v>1422</v>
      </c>
      <c r="O264" s="55" t="s">
        <v>514</v>
      </c>
      <c r="P264" s="56">
        <v>405</v>
      </c>
      <c r="Q264" s="34" t="s">
        <v>52</v>
      </c>
      <c r="R264" s="33" t="s">
        <v>52</v>
      </c>
      <c r="S264" s="33" t="s">
        <v>52</v>
      </c>
      <c r="T264" s="33" t="s">
        <v>1390</v>
      </c>
      <c r="U264" s="33" t="s">
        <v>454</v>
      </c>
      <c r="V264" s="33" t="s">
        <v>1423</v>
      </c>
      <c r="W264" s="86" t="s">
        <v>1424</v>
      </c>
      <c r="X264" s="33" t="s">
        <v>56</v>
      </c>
      <c r="Y264" s="104">
        <v>45383</v>
      </c>
      <c r="Z264" s="164">
        <v>45566</v>
      </c>
      <c r="AA264" s="104" t="s">
        <v>57</v>
      </c>
      <c r="AB264" s="33"/>
      <c r="AC264" s="33" t="s">
        <v>1425</v>
      </c>
      <c r="AD264" s="115" t="s">
        <v>1393</v>
      </c>
      <c r="AE264" s="105"/>
      <c r="AF264" s="205"/>
      <c r="AG264" s="34" t="s">
        <v>59</v>
      </c>
      <c r="AH264" s="33">
        <v>100</v>
      </c>
      <c r="AI264" s="34">
        <v>100</v>
      </c>
      <c r="AJ264" s="33">
        <v>0</v>
      </c>
      <c r="AK264" s="33">
        <f t="shared" si="13"/>
        <v>0</v>
      </c>
      <c r="AL264" s="213">
        <f t="shared" si="12"/>
        <v>0</v>
      </c>
      <c r="AN264" s="214"/>
    </row>
    <row r="265" s="8" customFormat="1" ht="186" hidden="1" customHeight="1" spans="1:40">
      <c r="A265" s="33">
        <v>258</v>
      </c>
      <c r="B265" s="34" t="s">
        <v>42</v>
      </c>
      <c r="C265" s="33" t="s">
        <v>43</v>
      </c>
      <c r="D265" s="33" t="s">
        <v>929</v>
      </c>
      <c r="E265" s="33" t="s">
        <v>1426</v>
      </c>
      <c r="F265" s="33" t="s">
        <v>91</v>
      </c>
      <c r="G265" s="33" t="s">
        <v>1427</v>
      </c>
      <c r="H265" s="33" t="s">
        <v>48</v>
      </c>
      <c r="I265" s="55" t="s">
        <v>1428</v>
      </c>
      <c r="J265" s="33">
        <v>71</v>
      </c>
      <c r="K265" s="34">
        <v>71</v>
      </c>
      <c r="L265" s="33">
        <v>0</v>
      </c>
      <c r="M265" s="33">
        <v>0</v>
      </c>
      <c r="N265" s="55" t="s">
        <v>1429</v>
      </c>
      <c r="O265" s="55" t="s">
        <v>514</v>
      </c>
      <c r="P265" s="56">
        <v>10372</v>
      </c>
      <c r="Q265" s="33" t="s">
        <v>52</v>
      </c>
      <c r="R265" s="33" t="s">
        <v>52</v>
      </c>
      <c r="S265" s="33" t="s">
        <v>52</v>
      </c>
      <c r="T265" s="33" t="s">
        <v>1390</v>
      </c>
      <c r="U265" s="33" t="s">
        <v>95</v>
      </c>
      <c r="V265" s="33" t="s">
        <v>1430</v>
      </c>
      <c r="W265" s="86" t="s">
        <v>1431</v>
      </c>
      <c r="X265" s="33" t="s">
        <v>56</v>
      </c>
      <c r="Y265" s="164">
        <v>45383</v>
      </c>
      <c r="Z265" s="164">
        <v>45566</v>
      </c>
      <c r="AA265" s="104" t="s">
        <v>57</v>
      </c>
      <c r="AB265" s="33"/>
      <c r="AC265" s="54" t="s">
        <v>1392</v>
      </c>
      <c r="AD265" s="115" t="s">
        <v>1393</v>
      </c>
      <c r="AE265" s="105"/>
      <c r="AF265" s="205"/>
      <c r="AG265" s="34" t="s">
        <v>59</v>
      </c>
      <c r="AH265" s="33">
        <v>71</v>
      </c>
      <c r="AI265" s="34">
        <v>71</v>
      </c>
      <c r="AJ265" s="33">
        <v>0</v>
      </c>
      <c r="AK265" s="33">
        <f t="shared" si="13"/>
        <v>0</v>
      </c>
      <c r="AL265" s="213">
        <f t="shared" si="12"/>
        <v>0</v>
      </c>
      <c r="AN265" s="214"/>
    </row>
    <row r="266" s="9" customFormat="1" ht="125" hidden="1" customHeight="1" spans="1:40">
      <c r="A266" s="33">
        <v>259</v>
      </c>
      <c r="B266" s="34" t="s">
        <v>42</v>
      </c>
      <c r="C266" s="33" t="s">
        <v>992</v>
      </c>
      <c r="D266" s="33" t="s">
        <v>993</v>
      </c>
      <c r="E266" s="33" t="s">
        <v>1432</v>
      </c>
      <c r="F266" s="33" t="s">
        <v>248</v>
      </c>
      <c r="G266" s="33" t="s">
        <v>1433</v>
      </c>
      <c r="H266" s="33" t="s">
        <v>48</v>
      </c>
      <c r="I266" s="55" t="s">
        <v>1434</v>
      </c>
      <c r="J266" s="34">
        <v>100</v>
      </c>
      <c r="K266" s="34">
        <v>100</v>
      </c>
      <c r="L266" s="34">
        <v>0</v>
      </c>
      <c r="M266" s="33">
        <v>0</v>
      </c>
      <c r="N266" s="55" t="s">
        <v>1435</v>
      </c>
      <c r="O266" s="55" t="s">
        <v>514</v>
      </c>
      <c r="P266" s="56">
        <v>500</v>
      </c>
      <c r="Q266" s="33" t="s">
        <v>52</v>
      </c>
      <c r="R266" s="33" t="s">
        <v>52</v>
      </c>
      <c r="S266" s="33" t="s">
        <v>52</v>
      </c>
      <c r="T266" s="33" t="s">
        <v>1390</v>
      </c>
      <c r="U266" s="33" t="s">
        <v>253</v>
      </c>
      <c r="V266" s="33" t="s">
        <v>1436</v>
      </c>
      <c r="W266" s="86">
        <v>13708740658</v>
      </c>
      <c r="X266" s="34" t="s">
        <v>56</v>
      </c>
      <c r="Y266" s="164">
        <v>45383</v>
      </c>
      <c r="Z266" s="164">
        <v>45566</v>
      </c>
      <c r="AA266" s="104" t="s">
        <v>89</v>
      </c>
      <c r="AB266" s="33"/>
      <c r="AC266" s="33"/>
      <c r="AD266" s="115" t="s">
        <v>1393</v>
      </c>
      <c r="AE266" s="105"/>
      <c r="AF266" s="205"/>
      <c r="AG266" s="34" t="s">
        <v>52</v>
      </c>
      <c r="AH266" s="34">
        <v>100</v>
      </c>
      <c r="AI266" s="33">
        <v>100</v>
      </c>
      <c r="AJ266" s="33">
        <v>0</v>
      </c>
      <c r="AK266" s="33">
        <f t="shared" si="13"/>
        <v>0</v>
      </c>
      <c r="AL266" s="213">
        <f t="shared" ref="AL266:AL329" si="14">J266-AH266</f>
        <v>0</v>
      </c>
      <c r="AN266" s="214"/>
    </row>
    <row r="267" s="9" customFormat="1" ht="131" hidden="1" customHeight="1" spans="1:40">
      <c r="A267" s="33">
        <v>260</v>
      </c>
      <c r="B267" s="34" t="s">
        <v>42</v>
      </c>
      <c r="C267" s="33" t="s">
        <v>43</v>
      </c>
      <c r="D267" s="33" t="s">
        <v>44</v>
      </c>
      <c r="E267" s="33" t="s">
        <v>1437</v>
      </c>
      <c r="F267" s="33" t="s">
        <v>179</v>
      </c>
      <c r="G267" s="33" t="s">
        <v>1438</v>
      </c>
      <c r="H267" s="33" t="s">
        <v>48</v>
      </c>
      <c r="I267" s="55" t="s">
        <v>1439</v>
      </c>
      <c r="J267" s="34">
        <v>100</v>
      </c>
      <c r="K267" s="34">
        <v>100</v>
      </c>
      <c r="L267" s="34">
        <v>0</v>
      </c>
      <c r="M267" s="33">
        <v>0</v>
      </c>
      <c r="N267" s="55" t="s">
        <v>1440</v>
      </c>
      <c r="O267" s="55" t="s">
        <v>514</v>
      </c>
      <c r="P267" s="56">
        <v>407</v>
      </c>
      <c r="Q267" s="33" t="s">
        <v>52</v>
      </c>
      <c r="R267" s="33" t="s">
        <v>52</v>
      </c>
      <c r="S267" s="33" t="s">
        <v>52</v>
      </c>
      <c r="T267" s="33" t="s">
        <v>1390</v>
      </c>
      <c r="U267" s="33" t="s">
        <v>184</v>
      </c>
      <c r="V267" s="33" t="s">
        <v>1441</v>
      </c>
      <c r="W267" s="86">
        <v>13769833503</v>
      </c>
      <c r="X267" s="34" t="s">
        <v>56</v>
      </c>
      <c r="Y267" s="164">
        <v>45383</v>
      </c>
      <c r="Z267" s="164">
        <v>45566</v>
      </c>
      <c r="AA267" s="104" t="s">
        <v>89</v>
      </c>
      <c r="AB267" s="33"/>
      <c r="AC267" s="33"/>
      <c r="AD267" s="115" t="s">
        <v>1393</v>
      </c>
      <c r="AE267" s="105"/>
      <c r="AF267" s="205"/>
      <c r="AG267" s="34" t="s">
        <v>52</v>
      </c>
      <c r="AH267" s="34">
        <v>100</v>
      </c>
      <c r="AI267" s="33">
        <v>100</v>
      </c>
      <c r="AJ267" s="33">
        <v>0</v>
      </c>
      <c r="AK267" s="33">
        <f t="shared" ref="AK267:AK330" si="15">AH267-AI267-AJ267</f>
        <v>0</v>
      </c>
      <c r="AL267" s="213">
        <f t="shared" si="14"/>
        <v>0</v>
      </c>
      <c r="AN267" s="214"/>
    </row>
    <row r="268" s="8" customFormat="1" ht="150" hidden="1" customHeight="1" spans="1:40">
      <c r="A268" s="33">
        <v>261</v>
      </c>
      <c r="B268" s="34" t="s">
        <v>42</v>
      </c>
      <c r="C268" s="33" t="s">
        <v>43</v>
      </c>
      <c r="D268" s="33" t="s">
        <v>44</v>
      </c>
      <c r="E268" s="33" t="s">
        <v>1442</v>
      </c>
      <c r="F268" s="33" t="s">
        <v>68</v>
      </c>
      <c r="G268" s="33" t="s">
        <v>1443</v>
      </c>
      <c r="H268" s="33" t="s">
        <v>48</v>
      </c>
      <c r="I268" s="55" t="s">
        <v>1444</v>
      </c>
      <c r="J268" s="34">
        <v>100</v>
      </c>
      <c r="K268" s="34">
        <v>100</v>
      </c>
      <c r="L268" s="34">
        <v>0</v>
      </c>
      <c r="M268" s="33">
        <v>0</v>
      </c>
      <c r="N268" s="55" t="s">
        <v>1445</v>
      </c>
      <c r="O268" s="55" t="s">
        <v>514</v>
      </c>
      <c r="P268" s="56">
        <v>985</v>
      </c>
      <c r="Q268" s="33" t="s">
        <v>52</v>
      </c>
      <c r="R268" s="33" t="s">
        <v>52</v>
      </c>
      <c r="S268" s="33" t="s">
        <v>52</v>
      </c>
      <c r="T268" s="33" t="s">
        <v>1390</v>
      </c>
      <c r="U268" s="33" t="s">
        <v>363</v>
      </c>
      <c r="V268" s="33" t="s">
        <v>1446</v>
      </c>
      <c r="W268" s="86">
        <v>15187971656</v>
      </c>
      <c r="X268" s="34" t="s">
        <v>56</v>
      </c>
      <c r="Y268" s="164">
        <v>45383</v>
      </c>
      <c r="Z268" s="164">
        <v>45566</v>
      </c>
      <c r="AA268" s="104" t="s">
        <v>89</v>
      </c>
      <c r="AB268" s="33"/>
      <c r="AC268" s="54"/>
      <c r="AD268" s="115" t="s">
        <v>1393</v>
      </c>
      <c r="AE268" s="105"/>
      <c r="AF268" s="205"/>
      <c r="AG268" s="34" t="s">
        <v>52</v>
      </c>
      <c r="AH268" s="34">
        <v>100</v>
      </c>
      <c r="AI268" s="33">
        <v>100</v>
      </c>
      <c r="AJ268" s="33">
        <v>0</v>
      </c>
      <c r="AK268" s="33">
        <f t="shared" si="15"/>
        <v>0</v>
      </c>
      <c r="AL268" s="213">
        <f t="shared" si="14"/>
        <v>0</v>
      </c>
      <c r="AN268" s="214"/>
    </row>
    <row r="269" s="8" customFormat="1" ht="127" hidden="1" customHeight="1" spans="1:40">
      <c r="A269" s="33">
        <v>262</v>
      </c>
      <c r="B269" s="34" t="s">
        <v>42</v>
      </c>
      <c r="C269" s="33" t="s">
        <v>43</v>
      </c>
      <c r="D269" s="33" t="s">
        <v>44</v>
      </c>
      <c r="E269" s="33" t="s">
        <v>1447</v>
      </c>
      <c r="F269" s="33" t="s">
        <v>68</v>
      </c>
      <c r="G269" s="33" t="s">
        <v>1448</v>
      </c>
      <c r="H269" s="33" t="s">
        <v>48</v>
      </c>
      <c r="I269" s="55" t="s">
        <v>1449</v>
      </c>
      <c r="J269" s="34">
        <v>60</v>
      </c>
      <c r="K269" s="34"/>
      <c r="L269" s="34">
        <v>60</v>
      </c>
      <c r="M269" s="33"/>
      <c r="N269" s="55" t="s">
        <v>1450</v>
      </c>
      <c r="O269" s="55" t="s">
        <v>1451</v>
      </c>
      <c r="P269" s="56">
        <v>571</v>
      </c>
      <c r="Q269" s="33" t="s">
        <v>52</v>
      </c>
      <c r="R269" s="33" t="s">
        <v>52</v>
      </c>
      <c r="S269" s="33" t="s">
        <v>52</v>
      </c>
      <c r="T269" s="33" t="s">
        <v>1390</v>
      </c>
      <c r="U269" s="33" t="s">
        <v>363</v>
      </c>
      <c r="V269" s="33" t="s">
        <v>1452</v>
      </c>
      <c r="W269" s="86" t="s">
        <v>1453</v>
      </c>
      <c r="X269" s="34" t="s">
        <v>56</v>
      </c>
      <c r="Y269" s="164">
        <v>45413</v>
      </c>
      <c r="Z269" s="164">
        <v>45566</v>
      </c>
      <c r="AA269" s="104" t="s">
        <v>518</v>
      </c>
      <c r="AB269" s="33" t="s">
        <v>518</v>
      </c>
      <c r="AC269" s="54"/>
      <c r="AD269" s="115" t="s">
        <v>1393</v>
      </c>
      <c r="AE269" s="105"/>
      <c r="AF269" s="205"/>
      <c r="AG269" s="34" t="s">
        <v>520</v>
      </c>
      <c r="AH269" s="34">
        <v>60</v>
      </c>
      <c r="AI269" s="34"/>
      <c r="AJ269" s="34">
        <v>60</v>
      </c>
      <c r="AK269" s="33">
        <f t="shared" si="15"/>
        <v>0</v>
      </c>
      <c r="AL269" s="213">
        <f t="shared" si="14"/>
        <v>0</v>
      </c>
      <c r="AN269" s="214">
        <f>L269-AJ269</f>
        <v>0</v>
      </c>
    </row>
    <row r="270" s="8" customFormat="1" ht="154" hidden="1" customHeight="1" spans="1:40">
      <c r="A270" s="33">
        <v>263</v>
      </c>
      <c r="B270" s="34" t="s">
        <v>42</v>
      </c>
      <c r="C270" s="33" t="s">
        <v>43</v>
      </c>
      <c r="D270" s="33" t="s">
        <v>44</v>
      </c>
      <c r="E270" s="33" t="s">
        <v>1454</v>
      </c>
      <c r="F270" s="33" t="s">
        <v>975</v>
      </c>
      <c r="G270" s="33" t="s">
        <v>1127</v>
      </c>
      <c r="H270" s="33" t="s">
        <v>48</v>
      </c>
      <c r="I270" s="55" t="s">
        <v>1455</v>
      </c>
      <c r="J270" s="34">
        <v>60</v>
      </c>
      <c r="K270" s="34"/>
      <c r="L270" s="34">
        <v>60</v>
      </c>
      <c r="M270" s="33"/>
      <c r="N270" s="55" t="s">
        <v>1456</v>
      </c>
      <c r="O270" s="55" t="s">
        <v>1457</v>
      </c>
      <c r="P270" s="56">
        <v>136</v>
      </c>
      <c r="Q270" s="33" t="s">
        <v>52</v>
      </c>
      <c r="R270" s="33" t="s">
        <v>52</v>
      </c>
      <c r="S270" s="33" t="s">
        <v>52</v>
      </c>
      <c r="T270" s="33" t="s">
        <v>1390</v>
      </c>
      <c r="U270" s="33" t="s">
        <v>979</v>
      </c>
      <c r="V270" s="33" t="s">
        <v>1458</v>
      </c>
      <c r="W270" s="86">
        <v>15911934921</v>
      </c>
      <c r="X270" s="34" t="s">
        <v>56</v>
      </c>
      <c r="Y270" s="164">
        <v>45413</v>
      </c>
      <c r="Z270" s="164">
        <v>45566</v>
      </c>
      <c r="AA270" s="104" t="s">
        <v>518</v>
      </c>
      <c r="AB270" s="33" t="s">
        <v>518</v>
      </c>
      <c r="AC270" s="54"/>
      <c r="AD270" s="115" t="s">
        <v>1393</v>
      </c>
      <c r="AE270" s="105"/>
      <c r="AF270" s="205"/>
      <c r="AG270" s="34" t="s">
        <v>520</v>
      </c>
      <c r="AH270" s="34">
        <v>60</v>
      </c>
      <c r="AI270" s="34"/>
      <c r="AJ270" s="34">
        <v>60</v>
      </c>
      <c r="AK270" s="33">
        <f t="shared" si="15"/>
        <v>0</v>
      </c>
      <c r="AL270" s="213">
        <f t="shared" si="14"/>
        <v>0</v>
      </c>
      <c r="AN270" s="214">
        <f>L270-AJ270</f>
        <v>0</v>
      </c>
    </row>
    <row r="271" s="6" customFormat="1" ht="264" hidden="1" customHeight="1" spans="1:40">
      <c r="A271" s="33">
        <v>264</v>
      </c>
      <c r="B271" s="33" t="s">
        <v>42</v>
      </c>
      <c r="C271" s="33" t="s">
        <v>43</v>
      </c>
      <c r="D271" s="33" t="s">
        <v>1459</v>
      </c>
      <c r="E271" s="33" t="s">
        <v>1460</v>
      </c>
      <c r="F271" s="33" t="s">
        <v>270</v>
      </c>
      <c r="G271" s="33" t="s">
        <v>1461</v>
      </c>
      <c r="H271" s="33" t="s">
        <v>48</v>
      </c>
      <c r="I271" s="55" t="s">
        <v>1462</v>
      </c>
      <c r="J271" s="33">
        <v>300</v>
      </c>
      <c r="K271" s="34">
        <v>300</v>
      </c>
      <c r="L271" s="33"/>
      <c r="M271" s="33"/>
      <c r="N271" s="66" t="s">
        <v>1463</v>
      </c>
      <c r="O271" s="55" t="s">
        <v>1464</v>
      </c>
      <c r="P271" s="33">
        <v>300</v>
      </c>
      <c r="Q271" s="33" t="s">
        <v>52</v>
      </c>
      <c r="R271" s="33" t="s">
        <v>52</v>
      </c>
      <c r="S271" s="33" t="s">
        <v>56</v>
      </c>
      <c r="T271" s="33" t="s">
        <v>1465</v>
      </c>
      <c r="U271" s="33" t="s">
        <v>275</v>
      </c>
      <c r="V271" s="33" t="s">
        <v>276</v>
      </c>
      <c r="W271" s="86" t="s">
        <v>277</v>
      </c>
      <c r="X271" s="33" t="s">
        <v>56</v>
      </c>
      <c r="Y271" s="104">
        <v>45292</v>
      </c>
      <c r="Z271" s="104">
        <v>45627</v>
      </c>
      <c r="AA271" s="104" t="s">
        <v>57</v>
      </c>
      <c r="AB271" s="104"/>
      <c r="AC271" s="37"/>
      <c r="AD271" s="115" t="s">
        <v>1466</v>
      </c>
      <c r="AE271" s="105"/>
      <c r="AF271" s="205"/>
      <c r="AG271" s="34" t="s">
        <v>59</v>
      </c>
      <c r="AH271" s="33">
        <v>300</v>
      </c>
      <c r="AI271" s="34">
        <v>300</v>
      </c>
      <c r="AJ271" s="33"/>
      <c r="AK271" s="33">
        <f t="shared" si="15"/>
        <v>0</v>
      </c>
      <c r="AL271" s="213">
        <f t="shared" si="14"/>
        <v>0</v>
      </c>
      <c r="AN271" s="214"/>
    </row>
    <row r="272" s="3" customFormat="1" ht="200" hidden="1" customHeight="1" spans="1:40">
      <c r="A272" s="33">
        <v>265</v>
      </c>
      <c r="B272" s="34" t="s">
        <v>42</v>
      </c>
      <c r="C272" s="33" t="s">
        <v>43</v>
      </c>
      <c r="D272" s="33" t="s">
        <v>1459</v>
      </c>
      <c r="E272" s="33" t="s">
        <v>1467</v>
      </c>
      <c r="F272" s="33" t="s">
        <v>270</v>
      </c>
      <c r="G272" s="33"/>
      <c r="H272" s="33" t="s">
        <v>48</v>
      </c>
      <c r="I272" s="55" t="s">
        <v>1468</v>
      </c>
      <c r="J272" s="34">
        <v>220</v>
      </c>
      <c r="K272" s="34">
        <v>220</v>
      </c>
      <c r="L272" s="33"/>
      <c r="M272" s="33"/>
      <c r="N272" s="66" t="s">
        <v>1469</v>
      </c>
      <c r="O272" s="55" t="s">
        <v>1470</v>
      </c>
      <c r="P272" s="56">
        <v>540</v>
      </c>
      <c r="Q272" s="33" t="s">
        <v>52</v>
      </c>
      <c r="R272" s="33" t="s">
        <v>52</v>
      </c>
      <c r="S272" s="33" t="s">
        <v>56</v>
      </c>
      <c r="T272" s="33" t="s">
        <v>1465</v>
      </c>
      <c r="U272" s="33" t="s">
        <v>275</v>
      </c>
      <c r="V272" s="33" t="s">
        <v>276</v>
      </c>
      <c r="W272" s="86">
        <v>13769765966</v>
      </c>
      <c r="X272" s="33" t="s">
        <v>56</v>
      </c>
      <c r="Y272" s="164">
        <v>45292</v>
      </c>
      <c r="Z272" s="164">
        <v>45627</v>
      </c>
      <c r="AA272" s="104" t="s">
        <v>57</v>
      </c>
      <c r="AB272" s="164"/>
      <c r="AC272" s="53"/>
      <c r="AD272" s="115" t="s">
        <v>1466</v>
      </c>
      <c r="AE272" s="105"/>
      <c r="AF272" s="205"/>
      <c r="AG272" s="34" t="s">
        <v>59</v>
      </c>
      <c r="AH272" s="34">
        <v>220</v>
      </c>
      <c r="AI272" s="34">
        <v>220</v>
      </c>
      <c r="AJ272" s="33"/>
      <c r="AK272" s="33">
        <f t="shared" si="15"/>
        <v>0</v>
      </c>
      <c r="AL272" s="213">
        <f t="shared" si="14"/>
        <v>0</v>
      </c>
      <c r="AN272" s="214"/>
    </row>
    <row r="273" s="3" customFormat="1" ht="132" hidden="1" customHeight="1" spans="1:40">
      <c r="A273" s="33">
        <v>266</v>
      </c>
      <c r="B273" s="34" t="s">
        <v>42</v>
      </c>
      <c r="C273" s="33" t="s">
        <v>43</v>
      </c>
      <c r="D273" s="33" t="s">
        <v>1459</v>
      </c>
      <c r="E273" s="33" t="s">
        <v>1471</v>
      </c>
      <c r="F273" s="33" t="s">
        <v>292</v>
      </c>
      <c r="G273" s="33"/>
      <c r="H273" s="33" t="s">
        <v>48</v>
      </c>
      <c r="I273" s="55" t="s">
        <v>1472</v>
      </c>
      <c r="J273" s="34">
        <v>25</v>
      </c>
      <c r="K273" s="34">
        <v>25</v>
      </c>
      <c r="L273" s="33"/>
      <c r="M273" s="33"/>
      <c r="N273" s="66" t="s">
        <v>1473</v>
      </c>
      <c r="O273" s="55" t="s">
        <v>1474</v>
      </c>
      <c r="P273" s="56">
        <v>51</v>
      </c>
      <c r="Q273" s="33" t="s">
        <v>56</v>
      </c>
      <c r="R273" s="33" t="s">
        <v>52</v>
      </c>
      <c r="S273" s="33" t="s">
        <v>56</v>
      </c>
      <c r="T273" s="33" t="s">
        <v>1465</v>
      </c>
      <c r="U273" s="33" t="s">
        <v>297</v>
      </c>
      <c r="V273" s="33" t="s">
        <v>1475</v>
      </c>
      <c r="W273" s="86">
        <v>13769522023</v>
      </c>
      <c r="X273" s="33" t="s">
        <v>56</v>
      </c>
      <c r="Y273" s="164">
        <v>45292</v>
      </c>
      <c r="Z273" s="164">
        <v>45748</v>
      </c>
      <c r="AA273" s="104" t="s">
        <v>57</v>
      </c>
      <c r="AB273" s="37"/>
      <c r="AC273" s="53"/>
      <c r="AD273" s="115" t="s">
        <v>1466</v>
      </c>
      <c r="AE273" s="105"/>
      <c r="AF273" s="205"/>
      <c r="AG273" s="34" t="s">
        <v>59</v>
      </c>
      <c r="AH273" s="34">
        <v>25</v>
      </c>
      <c r="AI273" s="34">
        <v>25</v>
      </c>
      <c r="AJ273" s="33"/>
      <c r="AK273" s="33">
        <f t="shared" si="15"/>
        <v>0</v>
      </c>
      <c r="AL273" s="213">
        <f t="shared" si="14"/>
        <v>0</v>
      </c>
      <c r="AN273" s="214"/>
    </row>
    <row r="274" s="3" customFormat="1" ht="133" hidden="1" customHeight="1" spans="1:40">
      <c r="A274" s="33">
        <v>267</v>
      </c>
      <c r="B274" s="34" t="s">
        <v>42</v>
      </c>
      <c r="C274" s="33" t="s">
        <v>43</v>
      </c>
      <c r="D274" s="33" t="s">
        <v>1459</v>
      </c>
      <c r="E274" s="33" t="s">
        <v>1476</v>
      </c>
      <c r="F274" s="33" t="s">
        <v>975</v>
      </c>
      <c r="G274" s="33"/>
      <c r="H274" s="33" t="s">
        <v>48</v>
      </c>
      <c r="I274" s="55" t="s">
        <v>1477</v>
      </c>
      <c r="J274" s="34">
        <v>100</v>
      </c>
      <c r="K274" s="34">
        <v>100</v>
      </c>
      <c r="L274" s="33"/>
      <c r="M274" s="33"/>
      <c r="N274" s="66" t="s">
        <v>1478</v>
      </c>
      <c r="O274" s="55" t="s">
        <v>1474</v>
      </c>
      <c r="P274" s="56">
        <v>541</v>
      </c>
      <c r="Q274" s="33" t="s">
        <v>56</v>
      </c>
      <c r="R274" s="33" t="s">
        <v>52</v>
      </c>
      <c r="S274" s="33" t="s">
        <v>56</v>
      </c>
      <c r="T274" s="33" t="s">
        <v>1465</v>
      </c>
      <c r="U274" s="33" t="s">
        <v>979</v>
      </c>
      <c r="V274" s="33" t="s">
        <v>1131</v>
      </c>
      <c r="W274" s="86">
        <v>15877907475</v>
      </c>
      <c r="X274" s="33" t="s">
        <v>56</v>
      </c>
      <c r="Y274" s="164">
        <v>45292</v>
      </c>
      <c r="Z274" s="164">
        <v>45748</v>
      </c>
      <c r="AA274" s="104" t="s">
        <v>57</v>
      </c>
      <c r="AB274" s="37"/>
      <c r="AC274" s="53"/>
      <c r="AD274" s="115" t="s">
        <v>1466</v>
      </c>
      <c r="AE274" s="105"/>
      <c r="AF274" s="205"/>
      <c r="AG274" s="34" t="s">
        <v>59</v>
      </c>
      <c r="AH274" s="34">
        <v>100</v>
      </c>
      <c r="AI274" s="34">
        <v>100</v>
      </c>
      <c r="AJ274" s="33"/>
      <c r="AK274" s="33">
        <f t="shared" si="15"/>
        <v>0</v>
      </c>
      <c r="AL274" s="213">
        <f t="shared" si="14"/>
        <v>0</v>
      </c>
      <c r="AN274" s="214"/>
    </row>
    <row r="275" s="3" customFormat="1" ht="133" hidden="1" customHeight="1" spans="1:40">
      <c r="A275" s="33">
        <v>268</v>
      </c>
      <c r="B275" s="34" t="s">
        <v>42</v>
      </c>
      <c r="C275" s="33" t="s">
        <v>43</v>
      </c>
      <c r="D275" s="33" t="s">
        <v>1459</v>
      </c>
      <c r="E275" s="33" t="s">
        <v>1479</v>
      </c>
      <c r="F275" s="33" t="s">
        <v>270</v>
      </c>
      <c r="G275" s="33"/>
      <c r="H275" s="33" t="s">
        <v>48</v>
      </c>
      <c r="I275" s="55" t="s">
        <v>1480</v>
      </c>
      <c r="J275" s="34">
        <v>150</v>
      </c>
      <c r="K275" s="34">
        <v>150</v>
      </c>
      <c r="L275" s="33"/>
      <c r="M275" s="33"/>
      <c r="N275" s="66" t="s">
        <v>1481</v>
      </c>
      <c r="O275" s="55" t="s">
        <v>1474</v>
      </c>
      <c r="P275" s="56">
        <v>365</v>
      </c>
      <c r="Q275" s="33" t="s">
        <v>56</v>
      </c>
      <c r="R275" s="33" t="s">
        <v>52</v>
      </c>
      <c r="S275" s="33" t="s">
        <v>56</v>
      </c>
      <c r="T275" s="33" t="s">
        <v>1465</v>
      </c>
      <c r="U275" s="33" t="s">
        <v>275</v>
      </c>
      <c r="V275" s="33" t="s">
        <v>276</v>
      </c>
      <c r="W275" s="86">
        <v>13769765966</v>
      </c>
      <c r="X275" s="33" t="s">
        <v>56</v>
      </c>
      <c r="Y275" s="164">
        <v>45292</v>
      </c>
      <c r="Z275" s="164">
        <v>45748</v>
      </c>
      <c r="AA275" s="104" t="s">
        <v>57</v>
      </c>
      <c r="AB275" s="37"/>
      <c r="AC275" s="53"/>
      <c r="AD275" s="115" t="s">
        <v>1466</v>
      </c>
      <c r="AE275" s="105"/>
      <c r="AF275" s="205"/>
      <c r="AG275" s="34" t="s">
        <v>59</v>
      </c>
      <c r="AH275" s="34">
        <v>150</v>
      </c>
      <c r="AI275" s="34">
        <v>150</v>
      </c>
      <c r="AJ275" s="33"/>
      <c r="AK275" s="33">
        <f t="shared" si="15"/>
        <v>0</v>
      </c>
      <c r="AL275" s="213">
        <f t="shared" si="14"/>
        <v>0</v>
      </c>
      <c r="AN275" s="214"/>
    </row>
    <row r="276" s="3" customFormat="1" ht="133" hidden="1" customHeight="1" spans="1:40">
      <c r="A276" s="33">
        <v>269</v>
      </c>
      <c r="B276" s="34" t="s">
        <v>42</v>
      </c>
      <c r="C276" s="33" t="s">
        <v>43</v>
      </c>
      <c r="D276" s="33" t="s">
        <v>1459</v>
      </c>
      <c r="E276" s="33" t="s">
        <v>1482</v>
      </c>
      <c r="F276" s="33" t="s">
        <v>223</v>
      </c>
      <c r="G276" s="33"/>
      <c r="H276" s="33" t="s">
        <v>48</v>
      </c>
      <c r="I276" s="55" t="s">
        <v>1483</v>
      </c>
      <c r="J276" s="34">
        <v>50</v>
      </c>
      <c r="K276" s="34">
        <v>50</v>
      </c>
      <c r="L276" s="33"/>
      <c r="M276" s="33"/>
      <c r="N276" s="66" t="s">
        <v>1484</v>
      </c>
      <c r="O276" s="55"/>
      <c r="P276" s="56">
        <v>385</v>
      </c>
      <c r="Q276" s="33" t="s">
        <v>56</v>
      </c>
      <c r="R276" s="33" t="s">
        <v>52</v>
      </c>
      <c r="S276" s="33" t="s">
        <v>56</v>
      </c>
      <c r="T276" s="33" t="s">
        <v>1465</v>
      </c>
      <c r="U276" s="33" t="s">
        <v>228</v>
      </c>
      <c r="V276" s="33" t="s">
        <v>229</v>
      </c>
      <c r="W276" s="86">
        <v>13408705686</v>
      </c>
      <c r="X276" s="33" t="s">
        <v>56</v>
      </c>
      <c r="Y276" s="164">
        <v>45292</v>
      </c>
      <c r="Z276" s="164">
        <v>45748</v>
      </c>
      <c r="AA276" s="104" t="s">
        <v>57</v>
      </c>
      <c r="AB276" s="37"/>
      <c r="AC276" s="53"/>
      <c r="AD276" s="115" t="s">
        <v>1466</v>
      </c>
      <c r="AE276" s="105"/>
      <c r="AF276" s="205"/>
      <c r="AG276" s="34" t="s">
        <v>59</v>
      </c>
      <c r="AH276" s="34">
        <v>50</v>
      </c>
      <c r="AI276" s="34">
        <v>50</v>
      </c>
      <c r="AJ276" s="33"/>
      <c r="AK276" s="33">
        <f t="shared" si="15"/>
        <v>0</v>
      </c>
      <c r="AL276" s="213">
        <f t="shared" si="14"/>
        <v>0</v>
      </c>
      <c r="AN276" s="214"/>
    </row>
    <row r="277" s="3" customFormat="1" ht="133" hidden="1" customHeight="1" spans="1:40">
      <c r="A277" s="33">
        <v>270</v>
      </c>
      <c r="B277" s="34" t="s">
        <v>42</v>
      </c>
      <c r="C277" s="33" t="s">
        <v>43</v>
      </c>
      <c r="D277" s="33" t="s">
        <v>1459</v>
      </c>
      <c r="E277" s="33" t="s">
        <v>1485</v>
      </c>
      <c r="F277" s="33" t="s">
        <v>112</v>
      </c>
      <c r="G277" s="33"/>
      <c r="H277" s="33" t="s">
        <v>48</v>
      </c>
      <c r="I277" s="55" t="s">
        <v>1486</v>
      </c>
      <c r="J277" s="34">
        <v>50</v>
      </c>
      <c r="K277" s="34">
        <v>50</v>
      </c>
      <c r="L277" s="33"/>
      <c r="M277" s="33"/>
      <c r="N277" s="66" t="s">
        <v>1487</v>
      </c>
      <c r="O277" s="55" t="s">
        <v>1474</v>
      </c>
      <c r="P277" s="56">
        <v>210</v>
      </c>
      <c r="Q277" s="33" t="s">
        <v>56</v>
      </c>
      <c r="R277" s="33" t="s">
        <v>52</v>
      </c>
      <c r="S277" s="33" t="s">
        <v>56</v>
      </c>
      <c r="T277" s="33" t="s">
        <v>1465</v>
      </c>
      <c r="U277" s="33" t="s">
        <v>118</v>
      </c>
      <c r="V277" s="33" t="s">
        <v>119</v>
      </c>
      <c r="W277" s="86">
        <v>13769875596</v>
      </c>
      <c r="X277" s="33" t="s">
        <v>56</v>
      </c>
      <c r="Y277" s="164">
        <v>45292</v>
      </c>
      <c r="Z277" s="164">
        <v>45748</v>
      </c>
      <c r="AA277" s="104" t="s">
        <v>57</v>
      </c>
      <c r="AB277" s="37"/>
      <c r="AC277" s="53"/>
      <c r="AD277" s="115" t="s">
        <v>1466</v>
      </c>
      <c r="AE277" s="105"/>
      <c r="AF277" s="205"/>
      <c r="AG277" s="34" t="s">
        <v>59</v>
      </c>
      <c r="AH277" s="34">
        <v>50</v>
      </c>
      <c r="AI277" s="34">
        <v>50</v>
      </c>
      <c r="AJ277" s="33"/>
      <c r="AK277" s="33">
        <f t="shared" si="15"/>
        <v>0</v>
      </c>
      <c r="AL277" s="213">
        <f t="shared" si="14"/>
        <v>0</v>
      </c>
      <c r="AN277" s="214"/>
    </row>
    <row r="278" s="3" customFormat="1" ht="134" hidden="1" customHeight="1" spans="1:40">
      <c r="A278" s="33">
        <v>271</v>
      </c>
      <c r="B278" s="34" t="s">
        <v>42</v>
      </c>
      <c r="C278" s="33" t="s">
        <v>43</v>
      </c>
      <c r="D278" s="33" t="s">
        <v>1459</v>
      </c>
      <c r="E278" s="33" t="s">
        <v>1488</v>
      </c>
      <c r="F278" s="33" t="s">
        <v>130</v>
      </c>
      <c r="G278" s="33"/>
      <c r="H278" s="33" t="s">
        <v>48</v>
      </c>
      <c r="I278" s="55" t="s">
        <v>1489</v>
      </c>
      <c r="J278" s="34">
        <v>25</v>
      </c>
      <c r="K278" s="34">
        <v>25</v>
      </c>
      <c r="L278" s="33"/>
      <c r="M278" s="33"/>
      <c r="N278" s="66" t="s">
        <v>1490</v>
      </c>
      <c r="O278" s="55" t="s">
        <v>1474</v>
      </c>
      <c r="P278" s="56">
        <v>88</v>
      </c>
      <c r="Q278" s="33" t="s">
        <v>56</v>
      </c>
      <c r="R278" s="33" t="s">
        <v>52</v>
      </c>
      <c r="S278" s="33" t="s">
        <v>56</v>
      </c>
      <c r="T278" s="33" t="s">
        <v>1465</v>
      </c>
      <c r="U278" s="33" t="s">
        <v>134</v>
      </c>
      <c r="V278" s="33" t="s">
        <v>1491</v>
      </c>
      <c r="W278" s="86">
        <v>18987444677</v>
      </c>
      <c r="X278" s="33" t="s">
        <v>56</v>
      </c>
      <c r="Y278" s="164">
        <v>45292</v>
      </c>
      <c r="Z278" s="164">
        <v>45748</v>
      </c>
      <c r="AA278" s="104" t="s">
        <v>57</v>
      </c>
      <c r="AB278" s="37"/>
      <c r="AC278" s="53"/>
      <c r="AD278" s="115" t="s">
        <v>1466</v>
      </c>
      <c r="AE278" s="105"/>
      <c r="AF278" s="205"/>
      <c r="AG278" s="34" t="s">
        <v>59</v>
      </c>
      <c r="AH278" s="34">
        <v>25</v>
      </c>
      <c r="AI278" s="34">
        <v>25</v>
      </c>
      <c r="AJ278" s="33"/>
      <c r="AK278" s="33">
        <f t="shared" si="15"/>
        <v>0</v>
      </c>
      <c r="AL278" s="213">
        <f t="shared" si="14"/>
        <v>0</v>
      </c>
      <c r="AN278" s="214"/>
    </row>
    <row r="279" s="3" customFormat="1" ht="129" hidden="1" customHeight="1" spans="1:40">
      <c r="A279" s="33">
        <v>272</v>
      </c>
      <c r="B279" s="34" t="s">
        <v>42</v>
      </c>
      <c r="C279" s="33" t="s">
        <v>43</v>
      </c>
      <c r="D279" s="33" t="s">
        <v>1459</v>
      </c>
      <c r="E279" s="33" t="s">
        <v>1492</v>
      </c>
      <c r="F279" s="33" t="s">
        <v>179</v>
      </c>
      <c r="G279" s="33"/>
      <c r="H279" s="33" t="s">
        <v>48</v>
      </c>
      <c r="I279" s="55" t="s">
        <v>1493</v>
      </c>
      <c r="J279" s="34">
        <v>150</v>
      </c>
      <c r="K279" s="34">
        <v>150</v>
      </c>
      <c r="L279" s="33"/>
      <c r="M279" s="33"/>
      <c r="N279" s="66" t="s">
        <v>1494</v>
      </c>
      <c r="O279" s="55" t="s">
        <v>1474</v>
      </c>
      <c r="P279" s="56">
        <v>332</v>
      </c>
      <c r="Q279" s="33" t="s">
        <v>56</v>
      </c>
      <c r="R279" s="33" t="s">
        <v>52</v>
      </c>
      <c r="S279" s="33" t="s">
        <v>56</v>
      </c>
      <c r="T279" s="33" t="s">
        <v>1465</v>
      </c>
      <c r="U279" s="33" t="s">
        <v>184</v>
      </c>
      <c r="V279" s="33" t="s">
        <v>196</v>
      </c>
      <c r="W279" s="86">
        <v>13988995182</v>
      </c>
      <c r="X279" s="33" t="s">
        <v>56</v>
      </c>
      <c r="Y279" s="164">
        <v>45292</v>
      </c>
      <c r="Z279" s="164">
        <v>45748</v>
      </c>
      <c r="AA279" s="104" t="s">
        <v>57</v>
      </c>
      <c r="AB279" s="37"/>
      <c r="AC279" s="53"/>
      <c r="AD279" s="115" t="s">
        <v>1466</v>
      </c>
      <c r="AE279" s="105"/>
      <c r="AF279" s="205"/>
      <c r="AG279" s="34" t="s">
        <v>59</v>
      </c>
      <c r="AH279" s="34">
        <v>150</v>
      </c>
      <c r="AI279" s="34">
        <v>150</v>
      </c>
      <c r="AJ279" s="33"/>
      <c r="AK279" s="33">
        <f t="shared" si="15"/>
        <v>0</v>
      </c>
      <c r="AL279" s="213">
        <f t="shared" si="14"/>
        <v>0</v>
      </c>
      <c r="AN279" s="214"/>
    </row>
    <row r="280" s="3" customFormat="1" ht="127" hidden="1" customHeight="1" spans="1:40">
      <c r="A280" s="33">
        <v>273</v>
      </c>
      <c r="B280" s="34" t="s">
        <v>42</v>
      </c>
      <c r="C280" s="33" t="s">
        <v>43</v>
      </c>
      <c r="D280" s="33" t="s">
        <v>1459</v>
      </c>
      <c r="E280" s="33" t="s">
        <v>1495</v>
      </c>
      <c r="F280" s="33" t="s">
        <v>207</v>
      </c>
      <c r="G280" s="33"/>
      <c r="H280" s="33" t="s">
        <v>48</v>
      </c>
      <c r="I280" s="55" t="s">
        <v>1496</v>
      </c>
      <c r="J280" s="34">
        <v>100</v>
      </c>
      <c r="K280" s="34">
        <v>100</v>
      </c>
      <c r="L280" s="33"/>
      <c r="M280" s="33"/>
      <c r="N280" s="66" t="s">
        <v>1497</v>
      </c>
      <c r="O280" s="55" t="s">
        <v>1474</v>
      </c>
      <c r="P280" s="56">
        <v>110</v>
      </c>
      <c r="Q280" s="33" t="s">
        <v>56</v>
      </c>
      <c r="R280" s="33" t="s">
        <v>52</v>
      </c>
      <c r="S280" s="33" t="s">
        <v>56</v>
      </c>
      <c r="T280" s="33" t="s">
        <v>1465</v>
      </c>
      <c r="U280" s="33" t="s">
        <v>212</v>
      </c>
      <c r="V280" s="33" t="s">
        <v>213</v>
      </c>
      <c r="W280" s="86">
        <v>13529597887</v>
      </c>
      <c r="X280" s="33" t="s">
        <v>56</v>
      </c>
      <c r="Y280" s="164">
        <v>45292</v>
      </c>
      <c r="Z280" s="164">
        <v>45748</v>
      </c>
      <c r="AA280" s="104" t="s">
        <v>57</v>
      </c>
      <c r="AB280" s="37"/>
      <c r="AC280" s="53"/>
      <c r="AD280" s="115" t="s">
        <v>1466</v>
      </c>
      <c r="AE280" s="105"/>
      <c r="AF280" s="205"/>
      <c r="AG280" s="34" t="s">
        <v>59</v>
      </c>
      <c r="AH280" s="34">
        <v>100</v>
      </c>
      <c r="AI280" s="34">
        <v>100</v>
      </c>
      <c r="AJ280" s="33"/>
      <c r="AK280" s="33">
        <f t="shared" si="15"/>
        <v>0</v>
      </c>
      <c r="AL280" s="213">
        <f t="shared" si="14"/>
        <v>0</v>
      </c>
      <c r="AN280" s="214"/>
    </row>
    <row r="281" s="3" customFormat="1" ht="96" hidden="1" customHeight="1" spans="1:40">
      <c r="A281" s="33">
        <v>274</v>
      </c>
      <c r="B281" s="34" t="s">
        <v>42</v>
      </c>
      <c r="C281" s="37" t="s">
        <v>65</v>
      </c>
      <c r="D281" s="37" t="s">
        <v>498</v>
      </c>
      <c r="E281" s="37" t="s">
        <v>1498</v>
      </c>
      <c r="F281" s="37" t="s">
        <v>207</v>
      </c>
      <c r="G281" s="37" t="s">
        <v>1499</v>
      </c>
      <c r="H281" s="37" t="s">
        <v>48</v>
      </c>
      <c r="I281" s="73" t="s">
        <v>1500</v>
      </c>
      <c r="J281" s="34">
        <v>1200</v>
      </c>
      <c r="K281" s="34">
        <v>1200</v>
      </c>
      <c r="L281" s="33"/>
      <c r="M281" s="33"/>
      <c r="N281" s="75" t="s">
        <v>1501</v>
      </c>
      <c r="O281" s="73" t="s">
        <v>1502</v>
      </c>
      <c r="P281" s="171">
        <v>78000</v>
      </c>
      <c r="Q281" s="37" t="s">
        <v>52</v>
      </c>
      <c r="R281" s="37" t="s">
        <v>52</v>
      </c>
      <c r="S281" s="37" t="s">
        <v>56</v>
      </c>
      <c r="T281" s="37" t="s">
        <v>1465</v>
      </c>
      <c r="U281" s="37" t="s">
        <v>212</v>
      </c>
      <c r="V281" s="37" t="s">
        <v>213</v>
      </c>
      <c r="W281" s="91">
        <v>13529597887</v>
      </c>
      <c r="X281" s="33" t="s">
        <v>56</v>
      </c>
      <c r="Y281" s="164">
        <v>45292</v>
      </c>
      <c r="Z281" s="164">
        <v>45627</v>
      </c>
      <c r="AA281" s="104" t="s">
        <v>57</v>
      </c>
      <c r="AB281" s="37"/>
      <c r="AC281" s="37" t="s">
        <v>1503</v>
      </c>
      <c r="AD281" s="115" t="s">
        <v>1466</v>
      </c>
      <c r="AE281" s="105"/>
      <c r="AF281" s="205"/>
      <c r="AG281" s="34" t="s">
        <v>52</v>
      </c>
      <c r="AH281" s="34">
        <v>1200</v>
      </c>
      <c r="AI281" s="34">
        <v>400</v>
      </c>
      <c r="AJ281" s="33"/>
      <c r="AK281" s="33">
        <f t="shared" si="15"/>
        <v>800</v>
      </c>
      <c r="AL281" s="213">
        <f t="shared" si="14"/>
        <v>0</v>
      </c>
      <c r="AN281" s="214"/>
    </row>
    <row r="282" s="3" customFormat="1" ht="78" hidden="1" customHeight="1" spans="1:40">
      <c r="A282" s="33">
        <v>275</v>
      </c>
      <c r="B282" s="34" t="s">
        <v>42</v>
      </c>
      <c r="C282" s="37" t="s">
        <v>65</v>
      </c>
      <c r="D282" s="37" t="s">
        <v>128</v>
      </c>
      <c r="E282" s="37" t="s">
        <v>1504</v>
      </c>
      <c r="F282" s="37" t="s">
        <v>1505</v>
      </c>
      <c r="G282" s="37"/>
      <c r="H282" s="37" t="s">
        <v>48</v>
      </c>
      <c r="I282" s="73" t="s">
        <v>1506</v>
      </c>
      <c r="J282" s="34">
        <v>52</v>
      </c>
      <c r="K282" s="34">
        <v>52</v>
      </c>
      <c r="L282" s="33"/>
      <c r="M282" s="33"/>
      <c r="N282" s="73" t="s">
        <v>1507</v>
      </c>
      <c r="O282" s="73" t="s">
        <v>1502</v>
      </c>
      <c r="P282" s="171">
        <v>260</v>
      </c>
      <c r="Q282" s="37" t="s">
        <v>52</v>
      </c>
      <c r="R282" s="37" t="s">
        <v>52</v>
      </c>
      <c r="S282" s="37" t="s">
        <v>56</v>
      </c>
      <c r="T282" s="37" t="s">
        <v>1465</v>
      </c>
      <c r="U282" s="37" t="s">
        <v>1465</v>
      </c>
      <c r="V282" s="37" t="s">
        <v>1508</v>
      </c>
      <c r="W282" s="91">
        <v>13987434152</v>
      </c>
      <c r="X282" s="33" t="s">
        <v>56</v>
      </c>
      <c r="Y282" s="164">
        <v>45292</v>
      </c>
      <c r="Z282" s="164">
        <v>45627</v>
      </c>
      <c r="AA282" s="104" t="s">
        <v>57</v>
      </c>
      <c r="AB282" s="37"/>
      <c r="AC282" s="53"/>
      <c r="AD282" s="115" t="s">
        <v>1466</v>
      </c>
      <c r="AE282" s="105"/>
      <c r="AF282" s="205"/>
      <c r="AG282" s="34" t="s">
        <v>52</v>
      </c>
      <c r="AH282" s="34">
        <v>52</v>
      </c>
      <c r="AI282" s="34">
        <v>52</v>
      </c>
      <c r="AJ282" s="33"/>
      <c r="AK282" s="33">
        <f t="shared" si="15"/>
        <v>0</v>
      </c>
      <c r="AL282" s="213">
        <f t="shared" si="14"/>
        <v>0</v>
      </c>
      <c r="AN282" s="214"/>
    </row>
    <row r="283" s="3" customFormat="1" ht="132" hidden="1" customHeight="1" spans="1:40">
      <c r="A283" s="33">
        <v>276</v>
      </c>
      <c r="B283" s="34" t="s">
        <v>42</v>
      </c>
      <c r="C283" s="37" t="s">
        <v>43</v>
      </c>
      <c r="D283" s="37" t="s">
        <v>1459</v>
      </c>
      <c r="E283" s="37" t="s">
        <v>1509</v>
      </c>
      <c r="F283" s="37" t="s">
        <v>270</v>
      </c>
      <c r="G283" s="37"/>
      <c r="H283" s="37" t="s">
        <v>48</v>
      </c>
      <c r="I283" s="73" t="s">
        <v>1510</v>
      </c>
      <c r="J283" s="34">
        <v>195</v>
      </c>
      <c r="K283" s="34">
        <v>195</v>
      </c>
      <c r="L283" s="33"/>
      <c r="M283" s="33"/>
      <c r="N283" s="75" t="s">
        <v>1511</v>
      </c>
      <c r="O283" s="73" t="s">
        <v>1512</v>
      </c>
      <c r="P283" s="171">
        <v>100</v>
      </c>
      <c r="Q283" s="37" t="s">
        <v>56</v>
      </c>
      <c r="R283" s="37" t="s">
        <v>52</v>
      </c>
      <c r="S283" s="37" t="s">
        <v>56</v>
      </c>
      <c r="T283" s="37" t="s">
        <v>1465</v>
      </c>
      <c r="U283" s="37" t="s">
        <v>275</v>
      </c>
      <c r="V283" s="37" t="s">
        <v>276</v>
      </c>
      <c r="W283" s="91">
        <v>13769765966</v>
      </c>
      <c r="X283" s="33" t="s">
        <v>56</v>
      </c>
      <c r="Y283" s="164">
        <v>45292</v>
      </c>
      <c r="Z283" s="164">
        <v>45627</v>
      </c>
      <c r="AA283" s="104" t="s">
        <v>57</v>
      </c>
      <c r="AB283" s="37"/>
      <c r="AC283" s="53"/>
      <c r="AD283" s="115" t="s">
        <v>1466</v>
      </c>
      <c r="AE283" s="105"/>
      <c r="AF283" s="205"/>
      <c r="AG283" s="34" t="s">
        <v>52</v>
      </c>
      <c r="AH283" s="34">
        <v>195</v>
      </c>
      <c r="AI283" s="34">
        <v>195</v>
      </c>
      <c r="AJ283" s="33"/>
      <c r="AK283" s="33">
        <f t="shared" si="15"/>
        <v>0</v>
      </c>
      <c r="AL283" s="213">
        <f t="shared" si="14"/>
        <v>0</v>
      </c>
      <c r="AN283" s="214"/>
    </row>
    <row r="284" s="3" customFormat="1" ht="127" hidden="1" customHeight="1" spans="1:40">
      <c r="A284" s="33">
        <v>277</v>
      </c>
      <c r="B284" s="34" t="s">
        <v>42</v>
      </c>
      <c r="C284" s="37" t="s">
        <v>43</v>
      </c>
      <c r="D284" s="37" t="s">
        <v>1459</v>
      </c>
      <c r="E284" s="37" t="s">
        <v>1513</v>
      </c>
      <c r="F284" s="37" t="s">
        <v>256</v>
      </c>
      <c r="G284" s="37"/>
      <c r="H284" s="37" t="s">
        <v>48</v>
      </c>
      <c r="I284" s="73" t="s">
        <v>1514</v>
      </c>
      <c r="J284" s="34">
        <v>65</v>
      </c>
      <c r="K284" s="34">
        <v>65</v>
      </c>
      <c r="L284" s="33"/>
      <c r="M284" s="33"/>
      <c r="N284" s="75" t="s">
        <v>1515</v>
      </c>
      <c r="O284" s="73" t="s">
        <v>1512</v>
      </c>
      <c r="P284" s="171">
        <v>38</v>
      </c>
      <c r="Q284" s="37" t="s">
        <v>56</v>
      </c>
      <c r="R284" s="37" t="s">
        <v>52</v>
      </c>
      <c r="S284" s="37" t="s">
        <v>56</v>
      </c>
      <c r="T284" s="37" t="s">
        <v>1465</v>
      </c>
      <c r="U284" s="37" t="s">
        <v>261</v>
      </c>
      <c r="V284" s="37" t="s">
        <v>730</v>
      </c>
      <c r="W284" s="91">
        <v>15974665480</v>
      </c>
      <c r="X284" s="33" t="s">
        <v>56</v>
      </c>
      <c r="Y284" s="164">
        <v>45292</v>
      </c>
      <c r="Z284" s="164">
        <v>45627</v>
      </c>
      <c r="AA284" s="104" t="s">
        <v>57</v>
      </c>
      <c r="AB284" s="37"/>
      <c r="AC284" s="53"/>
      <c r="AD284" s="115" t="s">
        <v>1466</v>
      </c>
      <c r="AE284" s="105"/>
      <c r="AF284" s="205"/>
      <c r="AG284" s="34" t="s">
        <v>52</v>
      </c>
      <c r="AH284" s="34">
        <v>65</v>
      </c>
      <c r="AI284" s="34">
        <v>65</v>
      </c>
      <c r="AJ284" s="33"/>
      <c r="AK284" s="33">
        <f t="shared" si="15"/>
        <v>0</v>
      </c>
      <c r="AL284" s="213">
        <f t="shared" si="14"/>
        <v>0</v>
      </c>
      <c r="AN284" s="214"/>
    </row>
    <row r="285" s="3" customFormat="1" ht="127" hidden="1" customHeight="1" spans="1:40">
      <c r="A285" s="33">
        <v>278</v>
      </c>
      <c r="B285" s="34" t="s">
        <v>42</v>
      </c>
      <c r="C285" s="37" t="s">
        <v>43</v>
      </c>
      <c r="D285" s="37" t="s">
        <v>1459</v>
      </c>
      <c r="E285" s="37" t="s">
        <v>1516</v>
      </c>
      <c r="F285" s="37" t="s">
        <v>292</v>
      </c>
      <c r="G285" s="37"/>
      <c r="H285" s="37" t="s">
        <v>48</v>
      </c>
      <c r="I285" s="73" t="s">
        <v>1517</v>
      </c>
      <c r="J285" s="34">
        <v>65</v>
      </c>
      <c r="K285" s="34">
        <v>65</v>
      </c>
      <c r="L285" s="33"/>
      <c r="M285" s="33"/>
      <c r="N285" s="75" t="s">
        <v>1518</v>
      </c>
      <c r="O285" s="73" t="s">
        <v>1512</v>
      </c>
      <c r="P285" s="171">
        <v>35</v>
      </c>
      <c r="Q285" s="37" t="s">
        <v>56</v>
      </c>
      <c r="R285" s="37" t="s">
        <v>52</v>
      </c>
      <c r="S285" s="37" t="s">
        <v>56</v>
      </c>
      <c r="T285" s="37" t="s">
        <v>1465</v>
      </c>
      <c r="U285" s="37" t="s">
        <v>297</v>
      </c>
      <c r="V285" s="37" t="s">
        <v>1475</v>
      </c>
      <c r="W285" s="91">
        <v>13769522023</v>
      </c>
      <c r="X285" s="33" t="s">
        <v>56</v>
      </c>
      <c r="Y285" s="164">
        <v>45292</v>
      </c>
      <c r="Z285" s="164">
        <v>45627</v>
      </c>
      <c r="AA285" s="104" t="s">
        <v>57</v>
      </c>
      <c r="AB285" s="37"/>
      <c r="AC285" s="53"/>
      <c r="AD285" s="115" t="s">
        <v>1466</v>
      </c>
      <c r="AE285" s="105"/>
      <c r="AF285" s="205"/>
      <c r="AG285" s="34" t="s">
        <v>52</v>
      </c>
      <c r="AH285" s="34">
        <v>65</v>
      </c>
      <c r="AI285" s="34">
        <v>65</v>
      </c>
      <c r="AJ285" s="33"/>
      <c r="AK285" s="33">
        <f t="shared" si="15"/>
        <v>0</v>
      </c>
      <c r="AL285" s="213">
        <f t="shared" si="14"/>
        <v>0</v>
      </c>
      <c r="AN285" s="214"/>
    </row>
    <row r="286" s="3" customFormat="1" ht="131" hidden="1" customHeight="1" spans="1:40">
      <c r="A286" s="33">
        <v>279</v>
      </c>
      <c r="B286" s="34" t="s">
        <v>42</v>
      </c>
      <c r="C286" s="37" t="s">
        <v>43</v>
      </c>
      <c r="D286" s="37" t="s">
        <v>1459</v>
      </c>
      <c r="E286" s="37" t="s">
        <v>1519</v>
      </c>
      <c r="F286" s="37" t="s">
        <v>121</v>
      </c>
      <c r="G286" s="37"/>
      <c r="H286" s="37" t="s">
        <v>48</v>
      </c>
      <c r="I286" s="73" t="s">
        <v>1520</v>
      </c>
      <c r="J286" s="34">
        <v>97.5</v>
      </c>
      <c r="K286" s="34">
        <v>97.5</v>
      </c>
      <c r="L286" s="33"/>
      <c r="M286" s="33"/>
      <c r="N286" s="75" t="s">
        <v>1521</v>
      </c>
      <c r="O286" s="73" t="s">
        <v>1512</v>
      </c>
      <c r="P286" s="171">
        <v>37</v>
      </c>
      <c r="Q286" s="37" t="s">
        <v>56</v>
      </c>
      <c r="R286" s="37" t="s">
        <v>52</v>
      </c>
      <c r="S286" s="37" t="s">
        <v>56</v>
      </c>
      <c r="T286" s="37" t="s">
        <v>1465</v>
      </c>
      <c r="U286" s="37" t="s">
        <v>125</v>
      </c>
      <c r="V286" s="37" t="s">
        <v>126</v>
      </c>
      <c r="W286" s="91">
        <v>18725485666</v>
      </c>
      <c r="X286" s="33" t="s">
        <v>56</v>
      </c>
      <c r="Y286" s="164">
        <v>45292</v>
      </c>
      <c r="Z286" s="164">
        <v>45627</v>
      </c>
      <c r="AA286" s="104" t="s">
        <v>57</v>
      </c>
      <c r="AB286" s="37"/>
      <c r="AC286" s="53"/>
      <c r="AD286" s="115" t="s">
        <v>1466</v>
      </c>
      <c r="AE286" s="105"/>
      <c r="AF286" s="205"/>
      <c r="AG286" s="34" t="s">
        <v>52</v>
      </c>
      <c r="AH286" s="34">
        <v>97.5</v>
      </c>
      <c r="AI286" s="34">
        <v>97.5</v>
      </c>
      <c r="AJ286" s="33"/>
      <c r="AK286" s="33">
        <f t="shared" si="15"/>
        <v>0</v>
      </c>
      <c r="AL286" s="213">
        <f t="shared" si="14"/>
        <v>0</v>
      </c>
      <c r="AN286" s="214"/>
    </row>
    <row r="287" s="3" customFormat="1" ht="125" hidden="1" customHeight="1" spans="1:40">
      <c r="A287" s="33">
        <v>280</v>
      </c>
      <c r="B287" s="34" t="s">
        <v>42</v>
      </c>
      <c r="C287" s="33" t="s">
        <v>43</v>
      </c>
      <c r="D287" s="33" t="s">
        <v>1459</v>
      </c>
      <c r="E287" s="33" t="s">
        <v>1522</v>
      </c>
      <c r="F287" s="33" t="s">
        <v>284</v>
      </c>
      <c r="G287" s="33"/>
      <c r="H287" s="33" t="s">
        <v>48</v>
      </c>
      <c r="I287" s="55" t="s">
        <v>1523</v>
      </c>
      <c r="J287" s="34">
        <v>65</v>
      </c>
      <c r="K287" s="34">
        <v>65</v>
      </c>
      <c r="L287" s="33"/>
      <c r="M287" s="33"/>
      <c r="N287" s="66" t="s">
        <v>1524</v>
      </c>
      <c r="O287" s="55" t="s">
        <v>1512</v>
      </c>
      <c r="P287" s="56">
        <v>100</v>
      </c>
      <c r="Q287" s="33" t="s">
        <v>56</v>
      </c>
      <c r="R287" s="33" t="s">
        <v>52</v>
      </c>
      <c r="S287" s="33" t="s">
        <v>56</v>
      </c>
      <c r="T287" s="33" t="s">
        <v>1465</v>
      </c>
      <c r="U287" s="33" t="s">
        <v>289</v>
      </c>
      <c r="V287" s="33" t="s">
        <v>719</v>
      </c>
      <c r="W287" s="86">
        <v>13577385272</v>
      </c>
      <c r="X287" s="33" t="s">
        <v>56</v>
      </c>
      <c r="Y287" s="164">
        <v>45292</v>
      </c>
      <c r="Z287" s="164">
        <v>45627</v>
      </c>
      <c r="AA287" s="104" t="s">
        <v>57</v>
      </c>
      <c r="AB287" s="37"/>
      <c r="AC287" s="53"/>
      <c r="AD287" s="115" t="s">
        <v>1466</v>
      </c>
      <c r="AE287" s="105"/>
      <c r="AF287" s="205"/>
      <c r="AG287" s="34" t="s">
        <v>59</v>
      </c>
      <c r="AH287" s="34">
        <v>65</v>
      </c>
      <c r="AI287" s="34">
        <v>65</v>
      </c>
      <c r="AJ287" s="33"/>
      <c r="AK287" s="33">
        <f t="shared" si="15"/>
        <v>0</v>
      </c>
      <c r="AL287" s="213">
        <f t="shared" si="14"/>
        <v>0</v>
      </c>
      <c r="AN287" s="214"/>
    </row>
    <row r="288" s="3" customFormat="1" ht="117" hidden="1" customHeight="1" spans="1:40">
      <c r="A288" s="33">
        <v>281</v>
      </c>
      <c r="B288" s="34" t="s">
        <v>42</v>
      </c>
      <c r="C288" s="33" t="s">
        <v>43</v>
      </c>
      <c r="D288" s="33" t="s">
        <v>1459</v>
      </c>
      <c r="E288" s="33" t="s">
        <v>1525</v>
      </c>
      <c r="F288" s="33" t="s">
        <v>591</v>
      </c>
      <c r="G288" s="33"/>
      <c r="H288" s="33" t="s">
        <v>48</v>
      </c>
      <c r="I288" s="55" t="s">
        <v>1526</v>
      </c>
      <c r="J288" s="34">
        <v>110.5</v>
      </c>
      <c r="K288" s="34">
        <v>110.5</v>
      </c>
      <c r="L288" s="33"/>
      <c r="M288" s="33"/>
      <c r="N288" s="66" t="s">
        <v>1527</v>
      </c>
      <c r="O288" s="55" t="s">
        <v>1512</v>
      </c>
      <c r="P288" s="56">
        <v>170</v>
      </c>
      <c r="Q288" s="33" t="s">
        <v>56</v>
      </c>
      <c r="R288" s="33" t="s">
        <v>52</v>
      </c>
      <c r="S288" s="33" t="s">
        <v>56</v>
      </c>
      <c r="T288" s="33" t="s">
        <v>1465</v>
      </c>
      <c r="U288" s="33" t="s">
        <v>597</v>
      </c>
      <c r="V288" s="33" t="s">
        <v>1017</v>
      </c>
      <c r="W288" s="86" t="s">
        <v>1018</v>
      </c>
      <c r="X288" s="33" t="s">
        <v>56</v>
      </c>
      <c r="Y288" s="164">
        <v>45292</v>
      </c>
      <c r="Z288" s="164">
        <v>45627</v>
      </c>
      <c r="AA288" s="104" t="s">
        <v>57</v>
      </c>
      <c r="AB288" s="37"/>
      <c r="AC288" s="53"/>
      <c r="AD288" s="115" t="s">
        <v>1466</v>
      </c>
      <c r="AE288" s="105"/>
      <c r="AF288" s="205"/>
      <c r="AG288" s="34" t="s">
        <v>59</v>
      </c>
      <c r="AH288" s="34">
        <v>110.5</v>
      </c>
      <c r="AI288" s="34">
        <v>110.5</v>
      </c>
      <c r="AJ288" s="33"/>
      <c r="AK288" s="33">
        <f t="shared" si="15"/>
        <v>0</v>
      </c>
      <c r="AL288" s="213">
        <f t="shared" si="14"/>
        <v>0</v>
      </c>
      <c r="AN288" s="214"/>
    </row>
    <row r="289" s="3" customFormat="1" ht="120" hidden="1" customHeight="1" spans="1:40">
      <c r="A289" s="33">
        <v>282</v>
      </c>
      <c r="B289" s="34" t="s">
        <v>42</v>
      </c>
      <c r="C289" s="33" t="s">
        <v>43</v>
      </c>
      <c r="D289" s="33" t="s">
        <v>1459</v>
      </c>
      <c r="E289" s="33" t="s">
        <v>1528</v>
      </c>
      <c r="F289" s="33" t="s">
        <v>138</v>
      </c>
      <c r="G289" s="33"/>
      <c r="H289" s="33" t="s">
        <v>48</v>
      </c>
      <c r="I289" s="55" t="s">
        <v>1529</v>
      </c>
      <c r="J289" s="34">
        <v>32.5</v>
      </c>
      <c r="K289" s="34">
        <v>32.5</v>
      </c>
      <c r="L289" s="33"/>
      <c r="M289" s="33"/>
      <c r="N289" s="66" t="s">
        <v>1530</v>
      </c>
      <c r="O289" s="55" t="s">
        <v>1512</v>
      </c>
      <c r="P289" s="56">
        <v>72</v>
      </c>
      <c r="Q289" s="33" t="s">
        <v>56</v>
      </c>
      <c r="R289" s="33" t="s">
        <v>52</v>
      </c>
      <c r="S289" s="33" t="s">
        <v>56</v>
      </c>
      <c r="T289" s="33" t="s">
        <v>1465</v>
      </c>
      <c r="U289" s="33" t="s">
        <v>143</v>
      </c>
      <c r="V289" s="33" t="s">
        <v>144</v>
      </c>
      <c r="W289" s="86">
        <v>18287487666</v>
      </c>
      <c r="X289" s="33" t="s">
        <v>56</v>
      </c>
      <c r="Y289" s="164">
        <v>45292</v>
      </c>
      <c r="Z289" s="164">
        <v>45627</v>
      </c>
      <c r="AA289" s="104" t="s">
        <v>57</v>
      </c>
      <c r="AB289" s="37"/>
      <c r="AC289" s="53"/>
      <c r="AD289" s="115" t="s">
        <v>1466</v>
      </c>
      <c r="AE289" s="105"/>
      <c r="AF289" s="205"/>
      <c r="AG289" s="34" t="s">
        <v>59</v>
      </c>
      <c r="AH289" s="34">
        <v>32.5</v>
      </c>
      <c r="AI289" s="34">
        <v>32.5</v>
      </c>
      <c r="AJ289" s="33"/>
      <c r="AK289" s="33">
        <f t="shared" si="15"/>
        <v>0</v>
      </c>
      <c r="AL289" s="213">
        <f t="shared" si="14"/>
        <v>0</v>
      </c>
      <c r="AN289" s="214"/>
    </row>
    <row r="290" s="3" customFormat="1" ht="127" hidden="1" customHeight="1" spans="1:40">
      <c r="A290" s="33">
        <v>283</v>
      </c>
      <c r="B290" s="34" t="s">
        <v>42</v>
      </c>
      <c r="C290" s="37" t="s">
        <v>43</v>
      </c>
      <c r="D290" s="37" t="s">
        <v>1459</v>
      </c>
      <c r="E290" s="37" t="s">
        <v>1531</v>
      </c>
      <c r="F290" s="37" t="s">
        <v>223</v>
      </c>
      <c r="G290" s="37"/>
      <c r="H290" s="37" t="s">
        <v>48</v>
      </c>
      <c r="I290" s="73" t="s">
        <v>1532</v>
      </c>
      <c r="J290" s="34">
        <v>65</v>
      </c>
      <c r="K290" s="34">
        <v>65</v>
      </c>
      <c r="L290" s="33"/>
      <c r="M290" s="33"/>
      <c r="N290" s="75" t="s">
        <v>1533</v>
      </c>
      <c r="O290" s="73" t="s">
        <v>1512</v>
      </c>
      <c r="P290" s="171">
        <v>100</v>
      </c>
      <c r="Q290" s="37" t="s">
        <v>56</v>
      </c>
      <c r="R290" s="37" t="s">
        <v>52</v>
      </c>
      <c r="S290" s="37" t="s">
        <v>56</v>
      </c>
      <c r="T290" s="37" t="s">
        <v>1465</v>
      </c>
      <c r="U290" s="37" t="s">
        <v>228</v>
      </c>
      <c r="V290" s="37" t="s">
        <v>229</v>
      </c>
      <c r="W290" s="91">
        <v>13408705686</v>
      </c>
      <c r="X290" s="33" t="s">
        <v>56</v>
      </c>
      <c r="Y290" s="164">
        <v>45292</v>
      </c>
      <c r="Z290" s="164">
        <v>45627</v>
      </c>
      <c r="AA290" s="104" t="s">
        <v>57</v>
      </c>
      <c r="AB290" s="37"/>
      <c r="AC290" s="53"/>
      <c r="AD290" s="115" t="s">
        <v>1466</v>
      </c>
      <c r="AE290" s="105"/>
      <c r="AF290" s="205"/>
      <c r="AG290" s="34" t="s">
        <v>52</v>
      </c>
      <c r="AH290" s="34">
        <v>65</v>
      </c>
      <c r="AI290" s="34">
        <v>65</v>
      </c>
      <c r="AJ290" s="33"/>
      <c r="AK290" s="33">
        <f t="shared" si="15"/>
        <v>0</v>
      </c>
      <c r="AL290" s="213">
        <f t="shared" si="14"/>
        <v>0</v>
      </c>
      <c r="AN290" s="214"/>
    </row>
    <row r="291" s="3" customFormat="1" ht="132" hidden="1" customHeight="1" spans="1:40">
      <c r="A291" s="33">
        <v>284</v>
      </c>
      <c r="B291" s="34" t="s">
        <v>42</v>
      </c>
      <c r="C291" s="37" t="s">
        <v>43</v>
      </c>
      <c r="D291" s="37" t="s">
        <v>1459</v>
      </c>
      <c r="E291" s="37" t="s">
        <v>1534</v>
      </c>
      <c r="F291" s="37" t="s">
        <v>207</v>
      </c>
      <c r="G291" s="37"/>
      <c r="H291" s="37" t="s">
        <v>48</v>
      </c>
      <c r="I291" s="73" t="s">
        <v>1535</v>
      </c>
      <c r="J291" s="34">
        <v>130</v>
      </c>
      <c r="K291" s="34">
        <v>130</v>
      </c>
      <c r="L291" s="33"/>
      <c r="M291" s="33"/>
      <c r="N291" s="75" t="s">
        <v>1536</v>
      </c>
      <c r="O291" s="73" t="s">
        <v>1512</v>
      </c>
      <c r="P291" s="171">
        <v>120</v>
      </c>
      <c r="Q291" s="37" t="s">
        <v>56</v>
      </c>
      <c r="R291" s="37" t="s">
        <v>52</v>
      </c>
      <c r="S291" s="37" t="s">
        <v>56</v>
      </c>
      <c r="T291" s="37" t="s">
        <v>1465</v>
      </c>
      <c r="U291" s="37" t="s">
        <v>212</v>
      </c>
      <c r="V291" s="37" t="s">
        <v>213</v>
      </c>
      <c r="W291" s="91">
        <v>13529597887</v>
      </c>
      <c r="X291" s="33" t="s">
        <v>56</v>
      </c>
      <c r="Y291" s="164">
        <v>45292</v>
      </c>
      <c r="Z291" s="164">
        <v>45627</v>
      </c>
      <c r="AA291" s="104" t="s">
        <v>57</v>
      </c>
      <c r="AB291" s="37"/>
      <c r="AC291" s="53"/>
      <c r="AD291" s="115" t="s">
        <v>1466</v>
      </c>
      <c r="AE291" s="105"/>
      <c r="AF291" s="205"/>
      <c r="AG291" s="34" t="s">
        <v>52</v>
      </c>
      <c r="AH291" s="34">
        <v>130</v>
      </c>
      <c r="AI291" s="34">
        <v>130</v>
      </c>
      <c r="AJ291" s="33"/>
      <c r="AK291" s="33">
        <f t="shared" si="15"/>
        <v>0</v>
      </c>
      <c r="AL291" s="213">
        <f t="shared" si="14"/>
        <v>0</v>
      </c>
      <c r="AN291" s="214"/>
    </row>
    <row r="292" s="3" customFormat="1" ht="131" hidden="1" customHeight="1" spans="1:40">
      <c r="A292" s="33">
        <v>285</v>
      </c>
      <c r="B292" s="34" t="s">
        <v>42</v>
      </c>
      <c r="C292" s="37" t="s">
        <v>43</v>
      </c>
      <c r="D292" s="37" t="s">
        <v>1459</v>
      </c>
      <c r="E292" s="37" t="s">
        <v>1537</v>
      </c>
      <c r="F292" s="37" t="s">
        <v>402</v>
      </c>
      <c r="G292" s="37"/>
      <c r="H292" s="37" t="s">
        <v>48</v>
      </c>
      <c r="I292" s="73" t="s">
        <v>1538</v>
      </c>
      <c r="J292" s="34">
        <v>65</v>
      </c>
      <c r="K292" s="34">
        <v>65</v>
      </c>
      <c r="L292" s="33"/>
      <c r="M292" s="33"/>
      <c r="N292" s="75" t="s">
        <v>1533</v>
      </c>
      <c r="O292" s="73" t="s">
        <v>1512</v>
      </c>
      <c r="P292" s="171">
        <v>100</v>
      </c>
      <c r="Q292" s="37" t="s">
        <v>56</v>
      </c>
      <c r="R292" s="37" t="s">
        <v>52</v>
      </c>
      <c r="S292" s="37" t="s">
        <v>56</v>
      </c>
      <c r="T292" s="37" t="s">
        <v>1465</v>
      </c>
      <c r="U292" s="37" t="s">
        <v>407</v>
      </c>
      <c r="V292" s="37" t="s">
        <v>1539</v>
      </c>
      <c r="W292" s="91">
        <v>13988933577</v>
      </c>
      <c r="X292" s="33" t="s">
        <v>56</v>
      </c>
      <c r="Y292" s="164">
        <v>45292</v>
      </c>
      <c r="Z292" s="164">
        <v>45627</v>
      </c>
      <c r="AA292" s="104" t="s">
        <v>57</v>
      </c>
      <c r="AB292" s="37"/>
      <c r="AC292" s="53"/>
      <c r="AD292" s="115" t="s">
        <v>1466</v>
      </c>
      <c r="AE292" s="105"/>
      <c r="AF292" s="205"/>
      <c r="AG292" s="34" t="s">
        <v>52</v>
      </c>
      <c r="AH292" s="34">
        <v>65</v>
      </c>
      <c r="AI292" s="34">
        <v>65</v>
      </c>
      <c r="AJ292" s="33"/>
      <c r="AK292" s="33">
        <f t="shared" si="15"/>
        <v>0</v>
      </c>
      <c r="AL292" s="213">
        <f t="shared" si="14"/>
        <v>0</v>
      </c>
      <c r="AN292" s="214"/>
    </row>
    <row r="293" s="3" customFormat="1" ht="119" hidden="1" customHeight="1" spans="1:40">
      <c r="A293" s="33">
        <v>286</v>
      </c>
      <c r="B293" s="34" t="s">
        <v>42</v>
      </c>
      <c r="C293" s="33" t="s">
        <v>43</v>
      </c>
      <c r="D293" s="33" t="s">
        <v>1459</v>
      </c>
      <c r="E293" s="33" t="s">
        <v>1540</v>
      </c>
      <c r="F293" s="33" t="s">
        <v>46</v>
      </c>
      <c r="G293" s="33"/>
      <c r="H293" s="33" t="s">
        <v>48</v>
      </c>
      <c r="I293" s="55" t="s">
        <v>1541</v>
      </c>
      <c r="J293" s="34">
        <v>130</v>
      </c>
      <c r="K293" s="34">
        <v>130</v>
      </c>
      <c r="L293" s="33"/>
      <c r="M293" s="33"/>
      <c r="N293" s="66" t="s">
        <v>1542</v>
      </c>
      <c r="O293" s="55" t="s">
        <v>1512</v>
      </c>
      <c r="P293" s="56">
        <v>585</v>
      </c>
      <c r="Q293" s="33" t="s">
        <v>56</v>
      </c>
      <c r="R293" s="33" t="s">
        <v>52</v>
      </c>
      <c r="S293" s="33" t="s">
        <v>56</v>
      </c>
      <c r="T293" s="33" t="s">
        <v>1465</v>
      </c>
      <c r="U293" s="33" t="s">
        <v>447</v>
      </c>
      <c r="V293" s="33" t="s">
        <v>1543</v>
      </c>
      <c r="W293" s="86" t="s">
        <v>1544</v>
      </c>
      <c r="X293" s="33" t="s">
        <v>56</v>
      </c>
      <c r="Y293" s="164">
        <v>45292</v>
      </c>
      <c r="Z293" s="164">
        <v>45627</v>
      </c>
      <c r="AA293" s="104" t="s">
        <v>57</v>
      </c>
      <c r="AB293" s="37"/>
      <c r="AC293" s="53"/>
      <c r="AD293" s="115" t="s">
        <v>1466</v>
      </c>
      <c r="AE293" s="105"/>
      <c r="AF293" s="205"/>
      <c r="AG293" s="34" t="s">
        <v>59</v>
      </c>
      <c r="AH293" s="34">
        <v>130</v>
      </c>
      <c r="AI293" s="34">
        <v>130</v>
      </c>
      <c r="AJ293" s="33"/>
      <c r="AK293" s="33">
        <f t="shared" si="15"/>
        <v>0</v>
      </c>
      <c r="AL293" s="213">
        <f t="shared" si="14"/>
        <v>0</v>
      </c>
      <c r="AN293" s="214"/>
    </row>
    <row r="294" s="3" customFormat="1" ht="116" hidden="1" customHeight="1" spans="1:40">
      <c r="A294" s="33">
        <v>287</v>
      </c>
      <c r="B294" s="34" t="s">
        <v>42</v>
      </c>
      <c r="C294" s="33" t="s">
        <v>43</v>
      </c>
      <c r="D294" s="33" t="s">
        <v>1459</v>
      </c>
      <c r="E294" s="33" t="s">
        <v>1545</v>
      </c>
      <c r="F294" s="33" t="s">
        <v>1546</v>
      </c>
      <c r="G294" s="33"/>
      <c r="H294" s="33" t="s">
        <v>48</v>
      </c>
      <c r="I294" s="55" t="s">
        <v>1547</v>
      </c>
      <c r="J294" s="34">
        <v>32.5</v>
      </c>
      <c r="K294" s="34">
        <v>32.5</v>
      </c>
      <c r="L294" s="33"/>
      <c r="M294" s="33"/>
      <c r="N294" s="66" t="s">
        <v>1548</v>
      </c>
      <c r="O294" s="55" t="s">
        <v>1512</v>
      </c>
      <c r="P294" s="56">
        <v>37</v>
      </c>
      <c r="Q294" s="33" t="s">
        <v>56</v>
      </c>
      <c r="R294" s="33" t="s">
        <v>52</v>
      </c>
      <c r="S294" s="33" t="s">
        <v>56</v>
      </c>
      <c r="T294" s="33" t="s">
        <v>1465</v>
      </c>
      <c r="U294" s="33" t="s">
        <v>1465</v>
      </c>
      <c r="V294" s="33" t="s">
        <v>1508</v>
      </c>
      <c r="W294" s="86">
        <v>13987434152</v>
      </c>
      <c r="X294" s="33" t="s">
        <v>56</v>
      </c>
      <c r="Y294" s="164">
        <v>45292</v>
      </c>
      <c r="Z294" s="164">
        <v>45627</v>
      </c>
      <c r="AA294" s="104" t="s">
        <v>57</v>
      </c>
      <c r="AB294" s="37"/>
      <c r="AC294" s="53"/>
      <c r="AD294" s="115" t="s">
        <v>1466</v>
      </c>
      <c r="AE294" s="105"/>
      <c r="AF294" s="205"/>
      <c r="AG294" s="34" t="s">
        <v>59</v>
      </c>
      <c r="AH294" s="34">
        <v>32.5</v>
      </c>
      <c r="AI294" s="34">
        <v>32.5</v>
      </c>
      <c r="AJ294" s="33"/>
      <c r="AK294" s="33">
        <f t="shared" si="15"/>
        <v>0</v>
      </c>
      <c r="AL294" s="213">
        <f t="shared" si="14"/>
        <v>0</v>
      </c>
      <c r="AN294" s="214"/>
    </row>
    <row r="295" s="3" customFormat="1" ht="121" hidden="1" customHeight="1" spans="1:40">
      <c r="A295" s="33">
        <v>288</v>
      </c>
      <c r="B295" s="34" t="s">
        <v>42</v>
      </c>
      <c r="C295" s="33" t="s">
        <v>43</v>
      </c>
      <c r="D295" s="33" t="s">
        <v>1459</v>
      </c>
      <c r="E295" s="33" t="s">
        <v>1549</v>
      </c>
      <c r="F295" s="33" t="s">
        <v>1550</v>
      </c>
      <c r="G295" s="33"/>
      <c r="H295" s="33" t="s">
        <v>48</v>
      </c>
      <c r="I295" s="55" t="s">
        <v>1551</v>
      </c>
      <c r="J295" s="34">
        <v>32.5</v>
      </c>
      <c r="K295" s="34">
        <v>32.5</v>
      </c>
      <c r="L295" s="33"/>
      <c r="M295" s="33"/>
      <c r="N295" s="66" t="s">
        <v>1552</v>
      </c>
      <c r="O295" s="55" t="s">
        <v>1512</v>
      </c>
      <c r="P295" s="56">
        <v>35</v>
      </c>
      <c r="Q295" s="33" t="s">
        <v>56</v>
      </c>
      <c r="R295" s="33" t="s">
        <v>52</v>
      </c>
      <c r="S295" s="33" t="s">
        <v>56</v>
      </c>
      <c r="T295" s="33" t="s">
        <v>1465</v>
      </c>
      <c r="U295" s="33" t="s">
        <v>1465</v>
      </c>
      <c r="V295" s="33" t="s">
        <v>1508</v>
      </c>
      <c r="W295" s="86">
        <v>13987434152</v>
      </c>
      <c r="X295" s="33" t="s">
        <v>56</v>
      </c>
      <c r="Y295" s="164">
        <v>45292</v>
      </c>
      <c r="Z295" s="164">
        <v>45627</v>
      </c>
      <c r="AA295" s="104" t="s">
        <v>57</v>
      </c>
      <c r="AB295" s="37"/>
      <c r="AC295" s="53"/>
      <c r="AD295" s="115" t="s">
        <v>1466</v>
      </c>
      <c r="AE295" s="105"/>
      <c r="AF295" s="205"/>
      <c r="AG295" s="34" t="s">
        <v>59</v>
      </c>
      <c r="AH295" s="34">
        <v>32.5</v>
      </c>
      <c r="AI295" s="34">
        <v>32.5</v>
      </c>
      <c r="AJ295" s="33"/>
      <c r="AK295" s="33">
        <f t="shared" si="15"/>
        <v>0</v>
      </c>
      <c r="AL295" s="213">
        <f t="shared" si="14"/>
        <v>0</v>
      </c>
      <c r="AN295" s="214"/>
    </row>
    <row r="296" s="3" customFormat="1" ht="118" hidden="1" customHeight="1" spans="1:40">
      <c r="A296" s="33">
        <v>289</v>
      </c>
      <c r="B296" s="34" t="s">
        <v>42</v>
      </c>
      <c r="C296" s="33" t="s">
        <v>43</v>
      </c>
      <c r="D296" s="33" t="s">
        <v>1459</v>
      </c>
      <c r="E296" s="33" t="s">
        <v>1553</v>
      </c>
      <c r="F296" s="33" t="s">
        <v>223</v>
      </c>
      <c r="G296" s="33"/>
      <c r="H296" s="33" t="s">
        <v>48</v>
      </c>
      <c r="I296" s="55" t="s">
        <v>1554</v>
      </c>
      <c r="J296" s="34">
        <v>100</v>
      </c>
      <c r="K296" s="34">
        <v>100</v>
      </c>
      <c r="L296" s="33"/>
      <c r="M296" s="33"/>
      <c r="N296" s="66" t="s">
        <v>1555</v>
      </c>
      <c r="O296" s="55" t="s">
        <v>1556</v>
      </c>
      <c r="P296" s="56">
        <v>975</v>
      </c>
      <c r="Q296" s="33" t="s">
        <v>56</v>
      </c>
      <c r="R296" s="33" t="s">
        <v>52</v>
      </c>
      <c r="S296" s="33" t="s">
        <v>56</v>
      </c>
      <c r="T296" s="33" t="s">
        <v>1465</v>
      </c>
      <c r="U296" s="33" t="s">
        <v>228</v>
      </c>
      <c r="V296" s="33" t="s">
        <v>229</v>
      </c>
      <c r="W296" s="86">
        <v>13408705686</v>
      </c>
      <c r="X296" s="33" t="s">
        <v>56</v>
      </c>
      <c r="Y296" s="164">
        <v>45292</v>
      </c>
      <c r="Z296" s="164">
        <v>45748</v>
      </c>
      <c r="AA296" s="104" t="s">
        <v>57</v>
      </c>
      <c r="AB296" s="37"/>
      <c r="AC296" s="53"/>
      <c r="AD296" s="115" t="s">
        <v>1466</v>
      </c>
      <c r="AE296" s="105"/>
      <c r="AF296" s="205"/>
      <c r="AG296" s="34" t="s">
        <v>59</v>
      </c>
      <c r="AH296" s="34">
        <v>100</v>
      </c>
      <c r="AI296" s="34">
        <v>100</v>
      </c>
      <c r="AJ296" s="33"/>
      <c r="AK296" s="33">
        <f t="shared" si="15"/>
        <v>0</v>
      </c>
      <c r="AL296" s="213">
        <f t="shared" si="14"/>
        <v>0</v>
      </c>
      <c r="AN296" s="214"/>
    </row>
    <row r="297" s="3" customFormat="1" ht="120" hidden="1" customHeight="1" spans="1:40">
      <c r="A297" s="33">
        <v>290</v>
      </c>
      <c r="B297" s="34" t="s">
        <v>42</v>
      </c>
      <c r="C297" s="33" t="s">
        <v>43</v>
      </c>
      <c r="D297" s="33" t="s">
        <v>1459</v>
      </c>
      <c r="E297" s="33" t="s">
        <v>1557</v>
      </c>
      <c r="F297" s="33" t="s">
        <v>207</v>
      </c>
      <c r="G297" s="33"/>
      <c r="H297" s="33" t="s">
        <v>48</v>
      </c>
      <c r="I297" s="55" t="s">
        <v>1558</v>
      </c>
      <c r="J297" s="34">
        <v>100</v>
      </c>
      <c r="K297" s="34">
        <v>100</v>
      </c>
      <c r="L297" s="33"/>
      <c r="M297" s="33"/>
      <c r="N297" s="66" t="s">
        <v>1559</v>
      </c>
      <c r="O297" s="55" t="s">
        <v>1556</v>
      </c>
      <c r="P297" s="56">
        <v>930</v>
      </c>
      <c r="Q297" s="33" t="s">
        <v>56</v>
      </c>
      <c r="R297" s="33" t="s">
        <v>52</v>
      </c>
      <c r="S297" s="33" t="s">
        <v>56</v>
      </c>
      <c r="T297" s="33" t="s">
        <v>1465</v>
      </c>
      <c r="U297" s="33" t="s">
        <v>212</v>
      </c>
      <c r="V297" s="33" t="s">
        <v>213</v>
      </c>
      <c r="W297" s="86">
        <v>13529597887</v>
      </c>
      <c r="X297" s="33" t="s">
        <v>56</v>
      </c>
      <c r="Y297" s="164">
        <v>45292</v>
      </c>
      <c r="Z297" s="164">
        <v>45748</v>
      </c>
      <c r="AA297" s="104" t="s">
        <v>57</v>
      </c>
      <c r="AB297" s="164"/>
      <c r="AC297" s="53"/>
      <c r="AD297" s="115" t="s">
        <v>1466</v>
      </c>
      <c r="AE297" s="105"/>
      <c r="AF297" s="205"/>
      <c r="AG297" s="34" t="s">
        <v>59</v>
      </c>
      <c r="AH297" s="34">
        <v>100</v>
      </c>
      <c r="AI297" s="34">
        <v>100</v>
      </c>
      <c r="AJ297" s="33"/>
      <c r="AK297" s="33">
        <f t="shared" si="15"/>
        <v>0</v>
      </c>
      <c r="AL297" s="213">
        <f t="shared" si="14"/>
        <v>0</v>
      </c>
      <c r="AN297" s="214"/>
    </row>
    <row r="298" s="3" customFormat="1" ht="116" hidden="1" customHeight="1" spans="1:40">
      <c r="A298" s="33">
        <v>291</v>
      </c>
      <c r="B298" s="34" t="s">
        <v>42</v>
      </c>
      <c r="C298" s="33" t="s">
        <v>43</v>
      </c>
      <c r="D298" s="33" t="s">
        <v>1459</v>
      </c>
      <c r="E298" s="33" t="s">
        <v>1560</v>
      </c>
      <c r="F298" s="33" t="s">
        <v>326</v>
      </c>
      <c r="G298" s="33"/>
      <c r="H298" s="33" t="s">
        <v>48</v>
      </c>
      <c r="I298" s="55" t="s">
        <v>1561</v>
      </c>
      <c r="J298" s="34">
        <v>385</v>
      </c>
      <c r="K298" s="34">
        <v>385</v>
      </c>
      <c r="L298" s="33"/>
      <c r="M298" s="33"/>
      <c r="N298" s="57" t="s">
        <v>1562</v>
      </c>
      <c r="O298" s="55" t="s">
        <v>1556</v>
      </c>
      <c r="P298" s="56">
        <v>1080</v>
      </c>
      <c r="Q298" s="33" t="s">
        <v>56</v>
      </c>
      <c r="R298" s="33" t="s">
        <v>52</v>
      </c>
      <c r="S298" s="33" t="s">
        <v>56</v>
      </c>
      <c r="T298" s="33" t="s">
        <v>1465</v>
      </c>
      <c r="U298" s="33" t="s">
        <v>331</v>
      </c>
      <c r="V298" s="34" t="s">
        <v>1010</v>
      </c>
      <c r="W298" s="87" t="s">
        <v>1354</v>
      </c>
      <c r="X298" s="33" t="s">
        <v>56</v>
      </c>
      <c r="Y298" s="164">
        <v>45292</v>
      </c>
      <c r="Z298" s="164">
        <v>45748</v>
      </c>
      <c r="AA298" s="104" t="s">
        <v>57</v>
      </c>
      <c r="AB298" s="164"/>
      <c r="AC298" s="53"/>
      <c r="AD298" s="115" t="s">
        <v>1466</v>
      </c>
      <c r="AE298" s="105"/>
      <c r="AF298" s="205"/>
      <c r="AG298" s="34" t="s">
        <v>59</v>
      </c>
      <c r="AH298" s="34">
        <v>385</v>
      </c>
      <c r="AI298" s="34">
        <v>385</v>
      </c>
      <c r="AJ298" s="33"/>
      <c r="AK298" s="33">
        <f t="shared" si="15"/>
        <v>0</v>
      </c>
      <c r="AL298" s="213">
        <f t="shared" si="14"/>
        <v>0</v>
      </c>
      <c r="AN298" s="214"/>
    </row>
    <row r="299" s="3" customFormat="1" ht="111" hidden="1" customHeight="1" spans="1:40">
      <c r="A299" s="33">
        <v>292</v>
      </c>
      <c r="B299" s="34" t="s">
        <v>42</v>
      </c>
      <c r="C299" s="33" t="s">
        <v>43</v>
      </c>
      <c r="D299" s="33" t="s">
        <v>1459</v>
      </c>
      <c r="E299" s="33" t="s">
        <v>1563</v>
      </c>
      <c r="F299" s="33" t="s">
        <v>654</v>
      </c>
      <c r="G299" s="33"/>
      <c r="H299" s="33" t="s">
        <v>48</v>
      </c>
      <c r="I299" s="55" t="s">
        <v>1564</v>
      </c>
      <c r="J299" s="34">
        <v>5</v>
      </c>
      <c r="K299" s="34">
        <v>5</v>
      </c>
      <c r="L299" s="33"/>
      <c r="M299" s="33"/>
      <c r="N299" s="57" t="s">
        <v>1565</v>
      </c>
      <c r="O299" s="55" t="s">
        <v>1556</v>
      </c>
      <c r="P299" s="56">
        <v>35</v>
      </c>
      <c r="Q299" s="33" t="s">
        <v>56</v>
      </c>
      <c r="R299" s="33" t="s">
        <v>52</v>
      </c>
      <c r="S299" s="33" t="s">
        <v>56</v>
      </c>
      <c r="T299" s="33" t="s">
        <v>1465</v>
      </c>
      <c r="U299" s="33" t="s">
        <v>658</v>
      </c>
      <c r="V299" s="33" t="s">
        <v>775</v>
      </c>
      <c r="W299" s="86">
        <v>13887465176</v>
      </c>
      <c r="X299" s="33" t="s">
        <v>56</v>
      </c>
      <c r="Y299" s="164">
        <v>45292</v>
      </c>
      <c r="Z299" s="164">
        <v>45748</v>
      </c>
      <c r="AA299" s="104" t="s">
        <v>57</v>
      </c>
      <c r="AB299" s="164"/>
      <c r="AC299" s="53"/>
      <c r="AD299" s="115" t="s">
        <v>1466</v>
      </c>
      <c r="AE299" s="105"/>
      <c r="AF299" s="205"/>
      <c r="AG299" s="34" t="s">
        <v>59</v>
      </c>
      <c r="AH299" s="34">
        <v>5</v>
      </c>
      <c r="AI299" s="34">
        <v>5</v>
      </c>
      <c r="AJ299" s="33"/>
      <c r="AK299" s="33">
        <f t="shared" si="15"/>
        <v>0</v>
      </c>
      <c r="AL299" s="213">
        <f t="shared" si="14"/>
        <v>0</v>
      </c>
      <c r="AN299" s="214"/>
    </row>
    <row r="300" s="3" customFormat="1" ht="96" hidden="1" customHeight="1" spans="1:40">
      <c r="A300" s="33">
        <v>293</v>
      </c>
      <c r="B300" s="34" t="s">
        <v>42</v>
      </c>
      <c r="C300" s="37" t="s">
        <v>65</v>
      </c>
      <c r="D300" s="37" t="s">
        <v>498</v>
      </c>
      <c r="E300" s="37" t="s">
        <v>1566</v>
      </c>
      <c r="F300" s="37" t="s">
        <v>207</v>
      </c>
      <c r="G300" s="37" t="s">
        <v>1567</v>
      </c>
      <c r="H300" s="37" t="s">
        <v>48</v>
      </c>
      <c r="I300" s="73" t="s">
        <v>1568</v>
      </c>
      <c r="J300" s="34">
        <v>1000</v>
      </c>
      <c r="K300" s="34">
        <v>1000</v>
      </c>
      <c r="L300" s="33"/>
      <c r="M300" s="33"/>
      <c r="N300" s="75" t="s">
        <v>1569</v>
      </c>
      <c r="O300" s="73" t="s">
        <v>1502</v>
      </c>
      <c r="P300" s="171">
        <v>40000</v>
      </c>
      <c r="Q300" s="37" t="s">
        <v>52</v>
      </c>
      <c r="R300" s="37" t="s">
        <v>52</v>
      </c>
      <c r="S300" s="37" t="s">
        <v>56</v>
      </c>
      <c r="T300" s="37" t="s">
        <v>1465</v>
      </c>
      <c r="U300" s="37" t="s">
        <v>212</v>
      </c>
      <c r="V300" s="37" t="s">
        <v>213</v>
      </c>
      <c r="W300" s="91">
        <v>13529597887</v>
      </c>
      <c r="X300" s="33" t="s">
        <v>56</v>
      </c>
      <c r="Y300" s="164">
        <v>45292</v>
      </c>
      <c r="Z300" s="164">
        <v>45627</v>
      </c>
      <c r="AA300" s="104" t="s">
        <v>57</v>
      </c>
      <c r="AB300" s="37"/>
      <c r="AC300" s="37" t="s">
        <v>1503</v>
      </c>
      <c r="AD300" s="115" t="s">
        <v>1466</v>
      </c>
      <c r="AE300" s="105"/>
      <c r="AF300" s="205"/>
      <c r="AG300" s="34" t="s">
        <v>52</v>
      </c>
      <c r="AH300" s="34">
        <v>1000</v>
      </c>
      <c r="AI300" s="34">
        <v>400</v>
      </c>
      <c r="AJ300" s="33"/>
      <c r="AK300" s="33">
        <f t="shared" si="15"/>
        <v>600</v>
      </c>
      <c r="AL300" s="213">
        <f t="shared" si="14"/>
        <v>0</v>
      </c>
      <c r="AN300" s="214"/>
    </row>
    <row r="301" s="3" customFormat="1" ht="128" hidden="1" customHeight="1" spans="1:40">
      <c r="A301" s="33">
        <v>294</v>
      </c>
      <c r="B301" s="34" t="s">
        <v>42</v>
      </c>
      <c r="C301" s="37" t="s">
        <v>65</v>
      </c>
      <c r="D301" s="37" t="s">
        <v>66</v>
      </c>
      <c r="E301" s="37" t="s">
        <v>1570</v>
      </c>
      <c r="F301" s="37" t="s">
        <v>46</v>
      </c>
      <c r="G301" s="37" t="s">
        <v>1571</v>
      </c>
      <c r="H301" s="37" t="s">
        <v>48</v>
      </c>
      <c r="I301" s="73" t="s">
        <v>1572</v>
      </c>
      <c r="J301" s="34">
        <v>2500</v>
      </c>
      <c r="K301" s="34">
        <v>2500</v>
      </c>
      <c r="L301" s="33"/>
      <c r="M301" s="33"/>
      <c r="N301" s="75" t="s">
        <v>1573</v>
      </c>
      <c r="O301" s="73" t="s">
        <v>78</v>
      </c>
      <c r="P301" s="171">
        <v>300</v>
      </c>
      <c r="Q301" s="37" t="s">
        <v>52</v>
      </c>
      <c r="R301" s="37" t="s">
        <v>52</v>
      </c>
      <c r="S301" s="37" t="s">
        <v>52</v>
      </c>
      <c r="T301" s="37" t="s">
        <v>1465</v>
      </c>
      <c r="U301" s="43" t="s">
        <v>1574</v>
      </c>
      <c r="V301" s="37" t="s">
        <v>1575</v>
      </c>
      <c r="W301" s="91" t="s">
        <v>1576</v>
      </c>
      <c r="X301" s="33" t="s">
        <v>56</v>
      </c>
      <c r="Y301" s="124">
        <v>45413</v>
      </c>
      <c r="Z301" s="124">
        <v>45627</v>
      </c>
      <c r="AA301" s="104" t="s">
        <v>57</v>
      </c>
      <c r="AB301" s="37"/>
      <c r="AC301" s="37"/>
      <c r="AD301" s="115" t="s">
        <v>1466</v>
      </c>
      <c r="AE301" s="105"/>
      <c r="AF301" s="205"/>
      <c r="AG301" s="34" t="s">
        <v>52</v>
      </c>
      <c r="AH301" s="34">
        <v>2500</v>
      </c>
      <c r="AI301" s="34">
        <v>500</v>
      </c>
      <c r="AJ301" s="33"/>
      <c r="AK301" s="33">
        <f t="shared" si="15"/>
        <v>2000</v>
      </c>
      <c r="AL301" s="213">
        <f t="shared" si="14"/>
        <v>0</v>
      </c>
      <c r="AN301" s="214"/>
    </row>
    <row r="302" s="2" customFormat="1" ht="89.25" hidden="1" spans="1:40">
      <c r="A302" s="33">
        <v>295</v>
      </c>
      <c r="B302" s="34" t="s">
        <v>42</v>
      </c>
      <c r="C302" s="33" t="s">
        <v>43</v>
      </c>
      <c r="D302" s="33" t="s">
        <v>44</v>
      </c>
      <c r="E302" s="33" t="s">
        <v>1577</v>
      </c>
      <c r="F302" s="33" t="s">
        <v>121</v>
      </c>
      <c r="G302" s="33" t="s">
        <v>988</v>
      </c>
      <c r="H302" s="33" t="s">
        <v>48</v>
      </c>
      <c r="I302" s="55" t="s">
        <v>1578</v>
      </c>
      <c r="J302" s="34">
        <v>432</v>
      </c>
      <c r="K302" s="34">
        <v>432</v>
      </c>
      <c r="L302" s="33"/>
      <c r="M302" s="33"/>
      <c r="N302" s="55" t="s">
        <v>1579</v>
      </c>
      <c r="O302" s="55" t="s">
        <v>85</v>
      </c>
      <c r="P302" s="56">
        <v>3500</v>
      </c>
      <c r="Q302" s="33" t="s">
        <v>52</v>
      </c>
      <c r="R302" s="33" t="s">
        <v>52</v>
      </c>
      <c r="S302" s="33" t="s">
        <v>52</v>
      </c>
      <c r="T302" s="33" t="s">
        <v>1580</v>
      </c>
      <c r="U302" s="33" t="s">
        <v>125</v>
      </c>
      <c r="V302" s="33" t="s">
        <v>1581</v>
      </c>
      <c r="W302" s="86">
        <v>13732730487</v>
      </c>
      <c r="X302" s="33" t="s">
        <v>56</v>
      </c>
      <c r="Y302" s="104">
        <v>45352</v>
      </c>
      <c r="Z302" s="104">
        <v>45657</v>
      </c>
      <c r="AA302" s="104" t="s">
        <v>57</v>
      </c>
      <c r="AB302" s="33" t="s">
        <v>1582</v>
      </c>
      <c r="AC302" s="34" t="s">
        <v>1583</v>
      </c>
      <c r="AD302" s="115" t="s">
        <v>1584</v>
      </c>
      <c r="AE302" s="105"/>
      <c r="AF302" s="205"/>
      <c r="AG302" s="34" t="s">
        <v>59</v>
      </c>
      <c r="AH302" s="34">
        <v>432</v>
      </c>
      <c r="AI302" s="34">
        <v>432</v>
      </c>
      <c r="AJ302" s="33"/>
      <c r="AK302" s="33">
        <f t="shared" si="15"/>
        <v>0</v>
      </c>
      <c r="AL302" s="213">
        <f t="shared" si="14"/>
        <v>0</v>
      </c>
      <c r="AN302" s="214"/>
    </row>
    <row r="303" s="2" customFormat="1" ht="129" hidden="1" customHeight="1" spans="1:40">
      <c r="A303" s="33">
        <v>296</v>
      </c>
      <c r="B303" s="34" t="s">
        <v>42</v>
      </c>
      <c r="C303" s="33" t="s">
        <v>43</v>
      </c>
      <c r="D303" s="33" t="s">
        <v>44</v>
      </c>
      <c r="E303" s="33" t="s">
        <v>1585</v>
      </c>
      <c r="F303" s="33" t="s">
        <v>326</v>
      </c>
      <c r="G303" s="33" t="s">
        <v>384</v>
      </c>
      <c r="H303" s="33" t="s">
        <v>48</v>
      </c>
      <c r="I303" s="55" t="s">
        <v>1586</v>
      </c>
      <c r="J303" s="34">
        <v>228</v>
      </c>
      <c r="K303" s="34">
        <v>228</v>
      </c>
      <c r="L303" s="33"/>
      <c r="M303" s="33"/>
      <c r="N303" s="55" t="s">
        <v>1587</v>
      </c>
      <c r="O303" s="55" t="s">
        <v>85</v>
      </c>
      <c r="P303" s="56">
        <v>902</v>
      </c>
      <c r="Q303" s="33" t="s">
        <v>52</v>
      </c>
      <c r="R303" s="33" t="s">
        <v>52</v>
      </c>
      <c r="S303" s="33" t="s">
        <v>52</v>
      </c>
      <c r="T303" s="33" t="s">
        <v>1580</v>
      </c>
      <c r="U303" s="33" t="s">
        <v>331</v>
      </c>
      <c r="V303" s="33" t="s">
        <v>1588</v>
      </c>
      <c r="W303" s="86" t="s">
        <v>1589</v>
      </c>
      <c r="X303" s="33" t="s">
        <v>56</v>
      </c>
      <c r="Y303" s="104">
        <v>45352</v>
      </c>
      <c r="Z303" s="104">
        <v>45657</v>
      </c>
      <c r="AA303" s="104" t="s">
        <v>57</v>
      </c>
      <c r="AB303" s="33" t="s">
        <v>1582</v>
      </c>
      <c r="AC303" s="34"/>
      <c r="AD303" s="115" t="s">
        <v>1584</v>
      </c>
      <c r="AE303" s="105"/>
      <c r="AF303" s="205"/>
      <c r="AG303" s="34" t="s">
        <v>59</v>
      </c>
      <c r="AH303" s="34">
        <v>228</v>
      </c>
      <c r="AI303" s="34">
        <v>228</v>
      </c>
      <c r="AJ303" s="33"/>
      <c r="AK303" s="33">
        <f t="shared" si="15"/>
        <v>0</v>
      </c>
      <c r="AL303" s="213">
        <f t="shared" si="14"/>
        <v>0</v>
      </c>
      <c r="AN303" s="214"/>
    </row>
    <row r="304" s="2" customFormat="1" ht="89.25" hidden="1" spans="1:40">
      <c r="A304" s="33">
        <v>297</v>
      </c>
      <c r="B304" s="34" t="s">
        <v>42</v>
      </c>
      <c r="C304" s="33" t="s">
        <v>43</v>
      </c>
      <c r="D304" s="33" t="s">
        <v>44</v>
      </c>
      <c r="E304" s="33" t="s">
        <v>1585</v>
      </c>
      <c r="F304" s="33" t="s">
        <v>326</v>
      </c>
      <c r="G304" s="33" t="s">
        <v>384</v>
      </c>
      <c r="H304" s="33" t="s">
        <v>48</v>
      </c>
      <c r="I304" s="55" t="s">
        <v>1590</v>
      </c>
      <c r="J304" s="34">
        <v>72</v>
      </c>
      <c r="K304" s="34">
        <v>72</v>
      </c>
      <c r="L304" s="33"/>
      <c r="M304" s="33"/>
      <c r="N304" s="55" t="s">
        <v>1591</v>
      </c>
      <c r="O304" s="55" t="s">
        <v>85</v>
      </c>
      <c r="P304" s="56">
        <v>507</v>
      </c>
      <c r="Q304" s="33" t="s">
        <v>52</v>
      </c>
      <c r="R304" s="33" t="s">
        <v>52</v>
      </c>
      <c r="S304" s="33" t="s">
        <v>52</v>
      </c>
      <c r="T304" s="33" t="s">
        <v>1580</v>
      </c>
      <c r="U304" s="33" t="s">
        <v>331</v>
      </c>
      <c r="V304" s="33" t="s">
        <v>1588</v>
      </c>
      <c r="W304" s="86" t="s">
        <v>1589</v>
      </c>
      <c r="X304" s="33" t="s">
        <v>56</v>
      </c>
      <c r="Y304" s="104">
        <v>45352</v>
      </c>
      <c r="Z304" s="104">
        <v>45657</v>
      </c>
      <c r="AA304" s="104" t="s">
        <v>57</v>
      </c>
      <c r="AB304" s="33" t="s">
        <v>1582</v>
      </c>
      <c r="AC304" s="34"/>
      <c r="AD304" s="115" t="s">
        <v>1584</v>
      </c>
      <c r="AE304" s="105"/>
      <c r="AF304" s="205"/>
      <c r="AG304" s="34" t="s">
        <v>59</v>
      </c>
      <c r="AH304" s="34">
        <v>72</v>
      </c>
      <c r="AI304" s="34">
        <v>72</v>
      </c>
      <c r="AJ304" s="33"/>
      <c r="AK304" s="33">
        <f t="shared" si="15"/>
        <v>0</v>
      </c>
      <c r="AL304" s="213">
        <f t="shared" si="14"/>
        <v>0</v>
      </c>
      <c r="AN304" s="214"/>
    </row>
    <row r="305" s="2" customFormat="1" ht="119" hidden="1" customHeight="1" spans="1:40">
      <c r="A305" s="33">
        <v>298</v>
      </c>
      <c r="B305" s="34" t="s">
        <v>42</v>
      </c>
      <c r="C305" s="33" t="s">
        <v>43</v>
      </c>
      <c r="D305" s="33" t="s">
        <v>44</v>
      </c>
      <c r="E305" s="33" t="s">
        <v>1585</v>
      </c>
      <c r="F305" s="33" t="s">
        <v>326</v>
      </c>
      <c r="G305" s="33" t="s">
        <v>384</v>
      </c>
      <c r="H305" s="33" t="s">
        <v>48</v>
      </c>
      <c r="I305" s="55" t="s">
        <v>1592</v>
      </c>
      <c r="J305" s="34">
        <v>120</v>
      </c>
      <c r="K305" s="34">
        <v>120</v>
      </c>
      <c r="L305" s="33"/>
      <c r="M305" s="33"/>
      <c r="N305" s="55" t="s">
        <v>1593</v>
      </c>
      <c r="O305" s="55" t="s">
        <v>85</v>
      </c>
      <c r="P305" s="56">
        <v>764</v>
      </c>
      <c r="Q305" s="33" t="s">
        <v>52</v>
      </c>
      <c r="R305" s="33" t="s">
        <v>52</v>
      </c>
      <c r="S305" s="33" t="s">
        <v>52</v>
      </c>
      <c r="T305" s="33" t="s">
        <v>1580</v>
      </c>
      <c r="U305" s="33" t="s">
        <v>331</v>
      </c>
      <c r="V305" s="33" t="s">
        <v>1588</v>
      </c>
      <c r="W305" s="86" t="s">
        <v>1589</v>
      </c>
      <c r="X305" s="33" t="s">
        <v>56</v>
      </c>
      <c r="Y305" s="104">
        <v>45352</v>
      </c>
      <c r="Z305" s="104">
        <v>45657</v>
      </c>
      <c r="AA305" s="104" t="s">
        <v>57</v>
      </c>
      <c r="AB305" s="33" t="s">
        <v>1582</v>
      </c>
      <c r="AC305" s="34"/>
      <c r="AD305" s="115" t="s">
        <v>1584</v>
      </c>
      <c r="AE305" s="105"/>
      <c r="AF305" s="205"/>
      <c r="AG305" s="34" t="s">
        <v>59</v>
      </c>
      <c r="AH305" s="34">
        <v>120</v>
      </c>
      <c r="AI305" s="34">
        <v>120</v>
      </c>
      <c r="AJ305" s="33"/>
      <c r="AK305" s="33">
        <f t="shared" si="15"/>
        <v>0</v>
      </c>
      <c r="AL305" s="213">
        <f t="shared" si="14"/>
        <v>0</v>
      </c>
      <c r="AN305" s="214"/>
    </row>
    <row r="306" s="2" customFormat="1" ht="89.25" hidden="1" spans="1:40">
      <c r="A306" s="33">
        <v>299</v>
      </c>
      <c r="B306" s="34" t="s">
        <v>42</v>
      </c>
      <c r="C306" s="33" t="s">
        <v>43</v>
      </c>
      <c r="D306" s="33" t="s">
        <v>44</v>
      </c>
      <c r="E306" s="33" t="s">
        <v>1594</v>
      </c>
      <c r="F306" s="33" t="s">
        <v>130</v>
      </c>
      <c r="G306" s="33" t="s">
        <v>1595</v>
      </c>
      <c r="H306" s="33" t="s">
        <v>48</v>
      </c>
      <c r="I306" s="55" t="s">
        <v>1596</v>
      </c>
      <c r="J306" s="34">
        <v>126</v>
      </c>
      <c r="K306" s="34">
        <v>126</v>
      </c>
      <c r="L306" s="33"/>
      <c r="M306" s="33"/>
      <c r="N306" s="55" t="s">
        <v>1597</v>
      </c>
      <c r="O306" s="55" t="s">
        <v>85</v>
      </c>
      <c r="P306" s="56">
        <v>136</v>
      </c>
      <c r="Q306" s="33" t="s">
        <v>52</v>
      </c>
      <c r="R306" s="33" t="s">
        <v>52</v>
      </c>
      <c r="S306" s="33" t="s">
        <v>52</v>
      </c>
      <c r="T306" s="33" t="s">
        <v>1580</v>
      </c>
      <c r="U306" s="33" t="s">
        <v>134</v>
      </c>
      <c r="V306" s="33" t="s">
        <v>1598</v>
      </c>
      <c r="W306" s="86">
        <v>18788496516</v>
      </c>
      <c r="X306" s="33" t="s">
        <v>56</v>
      </c>
      <c r="Y306" s="104">
        <v>45352</v>
      </c>
      <c r="Z306" s="104">
        <v>45657</v>
      </c>
      <c r="AA306" s="104" t="s">
        <v>57</v>
      </c>
      <c r="AB306" s="33" t="s">
        <v>1582</v>
      </c>
      <c r="AC306" s="34"/>
      <c r="AD306" s="115" t="s">
        <v>1584</v>
      </c>
      <c r="AE306" s="105"/>
      <c r="AF306" s="205"/>
      <c r="AG306" s="34" t="s">
        <v>59</v>
      </c>
      <c r="AH306" s="34">
        <v>126</v>
      </c>
      <c r="AI306" s="34">
        <v>126</v>
      </c>
      <c r="AJ306" s="33"/>
      <c r="AK306" s="33">
        <f t="shared" si="15"/>
        <v>0</v>
      </c>
      <c r="AL306" s="213">
        <f t="shared" si="14"/>
        <v>0</v>
      </c>
      <c r="AN306" s="214"/>
    </row>
    <row r="307" s="2" customFormat="1" ht="120" hidden="1" customHeight="1" spans="1:40">
      <c r="A307" s="33">
        <v>300</v>
      </c>
      <c r="B307" s="34" t="s">
        <v>42</v>
      </c>
      <c r="C307" s="33" t="s">
        <v>43</v>
      </c>
      <c r="D307" s="33" t="s">
        <v>177</v>
      </c>
      <c r="E307" s="33" t="s">
        <v>1594</v>
      </c>
      <c r="F307" s="33" t="s">
        <v>130</v>
      </c>
      <c r="G307" s="33" t="s">
        <v>1595</v>
      </c>
      <c r="H307" s="33" t="s">
        <v>48</v>
      </c>
      <c r="I307" s="55" t="s">
        <v>1599</v>
      </c>
      <c r="J307" s="34">
        <v>30</v>
      </c>
      <c r="K307" s="34">
        <v>30</v>
      </c>
      <c r="L307" s="33"/>
      <c r="M307" s="33"/>
      <c r="N307" s="55" t="s">
        <v>1600</v>
      </c>
      <c r="O307" s="55" t="s">
        <v>85</v>
      </c>
      <c r="P307" s="56">
        <v>158</v>
      </c>
      <c r="Q307" s="33" t="s">
        <v>52</v>
      </c>
      <c r="R307" s="33" t="s">
        <v>52</v>
      </c>
      <c r="S307" s="33" t="s">
        <v>52</v>
      </c>
      <c r="T307" s="33" t="s">
        <v>1580</v>
      </c>
      <c r="U307" s="33" t="s">
        <v>134</v>
      </c>
      <c r="V307" s="33" t="s">
        <v>1598</v>
      </c>
      <c r="W307" s="86">
        <v>18788496516</v>
      </c>
      <c r="X307" s="33" t="s">
        <v>56</v>
      </c>
      <c r="Y307" s="104">
        <v>45352</v>
      </c>
      <c r="Z307" s="104">
        <v>45657</v>
      </c>
      <c r="AA307" s="104" t="s">
        <v>57</v>
      </c>
      <c r="AB307" s="33" t="s">
        <v>1582</v>
      </c>
      <c r="AC307" s="34"/>
      <c r="AD307" s="115" t="s">
        <v>1584</v>
      </c>
      <c r="AE307" s="105"/>
      <c r="AF307" s="205"/>
      <c r="AG307" s="34" t="s">
        <v>59</v>
      </c>
      <c r="AH307" s="34">
        <v>30</v>
      </c>
      <c r="AI307" s="34">
        <v>30</v>
      </c>
      <c r="AJ307" s="33"/>
      <c r="AK307" s="33">
        <f t="shared" si="15"/>
        <v>0</v>
      </c>
      <c r="AL307" s="213">
        <f t="shared" si="14"/>
        <v>0</v>
      </c>
      <c r="AN307" s="214"/>
    </row>
    <row r="308" s="2" customFormat="1" ht="108" hidden="1" customHeight="1" spans="1:40">
      <c r="A308" s="33">
        <v>301</v>
      </c>
      <c r="B308" s="34" t="s">
        <v>42</v>
      </c>
      <c r="C308" s="33" t="s">
        <v>43</v>
      </c>
      <c r="D308" s="33" t="s">
        <v>44</v>
      </c>
      <c r="E308" s="33" t="s">
        <v>1594</v>
      </c>
      <c r="F308" s="33" t="s">
        <v>130</v>
      </c>
      <c r="G308" s="33" t="s">
        <v>1595</v>
      </c>
      <c r="H308" s="33" t="s">
        <v>48</v>
      </c>
      <c r="I308" s="55" t="s">
        <v>1601</v>
      </c>
      <c r="J308" s="34">
        <v>24</v>
      </c>
      <c r="K308" s="34">
        <v>24</v>
      </c>
      <c r="L308" s="33"/>
      <c r="M308" s="33"/>
      <c r="N308" s="55" t="s">
        <v>1602</v>
      </c>
      <c r="O308" s="55" t="s">
        <v>85</v>
      </c>
      <c r="P308" s="56">
        <v>198</v>
      </c>
      <c r="Q308" s="33" t="s">
        <v>52</v>
      </c>
      <c r="R308" s="33" t="s">
        <v>52</v>
      </c>
      <c r="S308" s="33" t="s">
        <v>52</v>
      </c>
      <c r="T308" s="33" t="s">
        <v>1580</v>
      </c>
      <c r="U308" s="33" t="s">
        <v>134</v>
      </c>
      <c r="V308" s="33" t="s">
        <v>1598</v>
      </c>
      <c r="W308" s="86">
        <v>18788496516</v>
      </c>
      <c r="X308" s="33" t="s">
        <v>56</v>
      </c>
      <c r="Y308" s="104">
        <v>45352</v>
      </c>
      <c r="Z308" s="104">
        <v>45657</v>
      </c>
      <c r="AA308" s="104" t="s">
        <v>57</v>
      </c>
      <c r="AB308" s="33" t="s">
        <v>1582</v>
      </c>
      <c r="AC308" s="34"/>
      <c r="AD308" s="115" t="s">
        <v>1584</v>
      </c>
      <c r="AE308" s="105"/>
      <c r="AF308" s="205"/>
      <c r="AG308" s="34" t="s">
        <v>59</v>
      </c>
      <c r="AH308" s="34">
        <v>24</v>
      </c>
      <c r="AI308" s="34">
        <v>24</v>
      </c>
      <c r="AJ308" s="33"/>
      <c r="AK308" s="33">
        <f t="shared" si="15"/>
        <v>0</v>
      </c>
      <c r="AL308" s="213">
        <f t="shared" si="14"/>
        <v>0</v>
      </c>
      <c r="AN308" s="214"/>
    </row>
    <row r="309" s="2" customFormat="1" ht="116" hidden="1" customHeight="1" spans="1:40">
      <c r="A309" s="33">
        <v>302</v>
      </c>
      <c r="B309" s="34" t="s">
        <v>42</v>
      </c>
      <c r="C309" s="33" t="s">
        <v>43</v>
      </c>
      <c r="D309" s="33" t="s">
        <v>44</v>
      </c>
      <c r="E309" s="33" t="s">
        <v>1603</v>
      </c>
      <c r="F309" s="33" t="s">
        <v>138</v>
      </c>
      <c r="G309" s="33" t="s">
        <v>1604</v>
      </c>
      <c r="H309" s="33" t="s">
        <v>75</v>
      </c>
      <c r="I309" s="55" t="s">
        <v>1605</v>
      </c>
      <c r="J309" s="34">
        <v>176</v>
      </c>
      <c r="K309" s="34">
        <v>176</v>
      </c>
      <c r="L309" s="33"/>
      <c r="M309" s="33"/>
      <c r="N309" s="55" t="s">
        <v>1606</v>
      </c>
      <c r="O309" s="55" t="s">
        <v>85</v>
      </c>
      <c r="P309" s="56">
        <v>2455</v>
      </c>
      <c r="Q309" s="33" t="s">
        <v>52</v>
      </c>
      <c r="R309" s="33" t="s">
        <v>52</v>
      </c>
      <c r="S309" s="33" t="s">
        <v>52</v>
      </c>
      <c r="T309" s="33" t="s">
        <v>1580</v>
      </c>
      <c r="U309" s="33" t="s">
        <v>143</v>
      </c>
      <c r="V309" s="33" t="s">
        <v>1607</v>
      </c>
      <c r="W309" s="86">
        <v>13887154411</v>
      </c>
      <c r="X309" s="33" t="s">
        <v>56</v>
      </c>
      <c r="Y309" s="104">
        <v>45352</v>
      </c>
      <c r="Z309" s="104">
        <v>45657</v>
      </c>
      <c r="AA309" s="104" t="s">
        <v>57</v>
      </c>
      <c r="AB309" s="33" t="s">
        <v>1582</v>
      </c>
      <c r="AC309" s="34"/>
      <c r="AD309" s="115" t="s">
        <v>1584</v>
      </c>
      <c r="AE309" s="105"/>
      <c r="AF309" s="205"/>
      <c r="AG309" s="34" t="s">
        <v>59</v>
      </c>
      <c r="AH309" s="34">
        <v>176</v>
      </c>
      <c r="AI309" s="34">
        <v>176</v>
      </c>
      <c r="AJ309" s="33"/>
      <c r="AK309" s="33">
        <f t="shared" si="15"/>
        <v>0</v>
      </c>
      <c r="AL309" s="213">
        <f t="shared" si="14"/>
        <v>0</v>
      </c>
      <c r="AN309" s="214"/>
    </row>
    <row r="310" s="2" customFormat="1" ht="121" hidden="1" customHeight="1" spans="1:40">
      <c r="A310" s="33">
        <v>303</v>
      </c>
      <c r="B310" s="34" t="s">
        <v>42</v>
      </c>
      <c r="C310" s="33" t="s">
        <v>43</v>
      </c>
      <c r="D310" s="33" t="s">
        <v>44</v>
      </c>
      <c r="E310" s="33" t="s">
        <v>1603</v>
      </c>
      <c r="F310" s="33" t="s">
        <v>138</v>
      </c>
      <c r="G310" s="33" t="s">
        <v>1604</v>
      </c>
      <c r="H310" s="33" t="s">
        <v>75</v>
      </c>
      <c r="I310" s="55" t="s">
        <v>1608</v>
      </c>
      <c r="J310" s="34">
        <v>24</v>
      </c>
      <c r="K310" s="34">
        <v>24</v>
      </c>
      <c r="L310" s="33"/>
      <c r="M310" s="33"/>
      <c r="N310" s="55" t="s">
        <v>1609</v>
      </c>
      <c r="O310" s="55" t="s">
        <v>85</v>
      </c>
      <c r="P310" s="56">
        <v>103</v>
      </c>
      <c r="Q310" s="33" t="s">
        <v>52</v>
      </c>
      <c r="R310" s="33" t="s">
        <v>52</v>
      </c>
      <c r="S310" s="33" t="s">
        <v>52</v>
      </c>
      <c r="T310" s="33" t="s">
        <v>1580</v>
      </c>
      <c r="U310" s="33" t="s">
        <v>143</v>
      </c>
      <c r="V310" s="33" t="s">
        <v>1607</v>
      </c>
      <c r="W310" s="86">
        <v>13887154411</v>
      </c>
      <c r="X310" s="33" t="s">
        <v>56</v>
      </c>
      <c r="Y310" s="104">
        <v>45352</v>
      </c>
      <c r="Z310" s="104">
        <v>45657</v>
      </c>
      <c r="AA310" s="104" t="s">
        <v>57</v>
      </c>
      <c r="AB310" s="33" t="s">
        <v>1582</v>
      </c>
      <c r="AC310" s="34"/>
      <c r="AD310" s="115" t="s">
        <v>1584</v>
      </c>
      <c r="AE310" s="105"/>
      <c r="AF310" s="205"/>
      <c r="AG310" s="34" t="s">
        <v>59</v>
      </c>
      <c r="AH310" s="34">
        <v>24</v>
      </c>
      <c r="AI310" s="34">
        <v>24</v>
      </c>
      <c r="AJ310" s="33"/>
      <c r="AK310" s="33">
        <f t="shared" si="15"/>
        <v>0</v>
      </c>
      <c r="AL310" s="213">
        <f t="shared" si="14"/>
        <v>0</v>
      </c>
      <c r="AN310" s="214"/>
    </row>
    <row r="311" s="3" customFormat="1" ht="27" hidden="1" customHeight="1" spans="1:40">
      <c r="A311" s="31" t="s">
        <v>1610</v>
      </c>
      <c r="B311" s="31"/>
      <c r="C311" s="32"/>
      <c r="D311" s="32"/>
      <c r="E311" s="32"/>
      <c r="F311" s="32"/>
      <c r="G311" s="32"/>
      <c r="H311" s="32"/>
      <c r="I311" s="32"/>
      <c r="J311" s="54">
        <f>SUM(J312:J319)</f>
        <v>7757.72</v>
      </c>
      <c r="K311" s="54">
        <f>SUM(K312:K319)</f>
        <v>4004.12</v>
      </c>
      <c r="L311" s="54">
        <f>SUM(L312:L319)</f>
        <v>3753.6</v>
      </c>
      <c r="M311" s="54">
        <f>SUM(M312:M319)</f>
        <v>0</v>
      </c>
      <c r="N311" s="52"/>
      <c r="O311" s="52"/>
      <c r="P311" s="224"/>
      <c r="Q311" s="53"/>
      <c r="R311" s="53"/>
      <c r="S311" s="53"/>
      <c r="T311" s="53"/>
      <c r="U311" s="53"/>
      <c r="V311" s="53"/>
      <c r="W311" s="84"/>
      <c r="X311" s="54" t="s">
        <v>56</v>
      </c>
      <c r="Y311" s="99"/>
      <c r="Z311" s="99"/>
      <c r="AA311" s="204"/>
      <c r="AB311" s="53"/>
      <c r="AC311" s="52"/>
      <c r="AD311" s="115"/>
      <c r="AE311" s="105" t="s">
        <v>41</v>
      </c>
      <c r="AF311" s="205"/>
      <c r="AG311" s="34"/>
      <c r="AH311" s="33">
        <f>SUM(AH312:AH319)</f>
        <v>7757.72</v>
      </c>
      <c r="AI311" s="33">
        <f>SUM(AI312:AI319)</f>
        <v>4004.12</v>
      </c>
      <c r="AJ311" s="33">
        <f>SUM(AJ312:AJ319)</f>
        <v>3753.6</v>
      </c>
      <c r="AK311" s="33">
        <f t="shared" si="15"/>
        <v>0</v>
      </c>
      <c r="AL311" s="213">
        <f t="shared" si="14"/>
        <v>0</v>
      </c>
      <c r="AN311" s="214"/>
    </row>
    <row r="312" s="6" customFormat="1" ht="104" hidden="1" customHeight="1" spans="1:40">
      <c r="A312" s="33">
        <v>1</v>
      </c>
      <c r="B312" s="34" t="s">
        <v>1611</v>
      </c>
      <c r="C312" s="33" t="s">
        <v>1612</v>
      </c>
      <c r="D312" s="33" t="s">
        <v>1613</v>
      </c>
      <c r="E312" s="33" t="s">
        <v>1614</v>
      </c>
      <c r="F312" s="33" t="s">
        <v>1042</v>
      </c>
      <c r="G312" s="33"/>
      <c r="H312" s="33" t="s">
        <v>48</v>
      </c>
      <c r="I312" s="55" t="s">
        <v>1615</v>
      </c>
      <c r="J312" s="34">
        <v>2300</v>
      </c>
      <c r="K312" s="34">
        <v>2300</v>
      </c>
      <c r="L312" s="33"/>
      <c r="M312" s="33"/>
      <c r="N312" s="55" t="s">
        <v>1616</v>
      </c>
      <c r="O312" s="55"/>
      <c r="P312" s="56">
        <v>23000</v>
      </c>
      <c r="Q312" s="33" t="s">
        <v>56</v>
      </c>
      <c r="R312" s="33" t="s">
        <v>52</v>
      </c>
      <c r="S312" s="33" t="s">
        <v>52</v>
      </c>
      <c r="T312" s="33" t="s">
        <v>1617</v>
      </c>
      <c r="U312" s="33" t="s">
        <v>1042</v>
      </c>
      <c r="V312" s="33" t="s">
        <v>1618</v>
      </c>
      <c r="W312" s="86" t="s">
        <v>1619</v>
      </c>
      <c r="X312" s="33" t="s">
        <v>56</v>
      </c>
      <c r="Y312" s="104">
        <v>45292</v>
      </c>
      <c r="Z312" s="104">
        <v>45657</v>
      </c>
      <c r="AA312" s="104" t="s">
        <v>57</v>
      </c>
      <c r="AB312" s="37"/>
      <c r="AC312" s="37"/>
      <c r="AD312" s="100" t="s">
        <v>1620</v>
      </c>
      <c r="AE312" s="105"/>
      <c r="AF312" s="221"/>
      <c r="AG312" s="34" t="s">
        <v>59</v>
      </c>
      <c r="AH312" s="34">
        <v>2300</v>
      </c>
      <c r="AI312" s="34">
        <v>2300</v>
      </c>
      <c r="AJ312" s="33"/>
      <c r="AK312" s="33">
        <f t="shared" si="15"/>
        <v>0</v>
      </c>
      <c r="AL312" s="9">
        <f t="shared" si="14"/>
        <v>0</v>
      </c>
      <c r="AN312" s="223"/>
    </row>
    <row r="313" s="6" customFormat="1" ht="88" hidden="1" customHeight="1" spans="1:40">
      <c r="A313" s="33">
        <v>2</v>
      </c>
      <c r="B313" s="34" t="s">
        <v>1611</v>
      </c>
      <c r="C313" s="33" t="s">
        <v>1621</v>
      </c>
      <c r="D313" s="33" t="s">
        <v>1621</v>
      </c>
      <c r="E313" s="33" t="s">
        <v>1622</v>
      </c>
      <c r="F313" s="33" t="s">
        <v>1042</v>
      </c>
      <c r="G313" s="33"/>
      <c r="H313" s="33" t="s">
        <v>48</v>
      </c>
      <c r="I313" s="55" t="s">
        <v>1623</v>
      </c>
      <c r="J313" s="34">
        <v>1056</v>
      </c>
      <c r="K313" s="34">
        <v>1056</v>
      </c>
      <c r="L313" s="33"/>
      <c r="M313" s="33"/>
      <c r="N313" s="55" t="s">
        <v>1624</v>
      </c>
      <c r="O313" s="55"/>
      <c r="P313" s="56">
        <v>1100</v>
      </c>
      <c r="Q313" s="33" t="s">
        <v>56</v>
      </c>
      <c r="R313" s="33" t="s">
        <v>56</v>
      </c>
      <c r="S313" s="33" t="s">
        <v>52</v>
      </c>
      <c r="T313" s="33" t="s">
        <v>1617</v>
      </c>
      <c r="U313" s="33" t="s">
        <v>1042</v>
      </c>
      <c r="V313" s="33" t="s">
        <v>1618</v>
      </c>
      <c r="W313" s="86" t="s">
        <v>1619</v>
      </c>
      <c r="X313" s="33" t="s">
        <v>56</v>
      </c>
      <c r="Y313" s="104">
        <v>45292</v>
      </c>
      <c r="Z313" s="104">
        <v>45657</v>
      </c>
      <c r="AA313" s="104" t="s">
        <v>57</v>
      </c>
      <c r="AB313" s="37"/>
      <c r="AC313" s="37"/>
      <c r="AD313" s="100" t="s">
        <v>1620</v>
      </c>
      <c r="AE313" s="105"/>
      <c r="AF313" s="221"/>
      <c r="AG313" s="34" t="s">
        <v>59</v>
      </c>
      <c r="AH313" s="34">
        <v>1056</v>
      </c>
      <c r="AI313" s="34">
        <v>1056</v>
      </c>
      <c r="AJ313" s="33"/>
      <c r="AK313" s="33">
        <f t="shared" si="15"/>
        <v>0</v>
      </c>
      <c r="AL313" s="9">
        <f t="shared" si="14"/>
        <v>0</v>
      </c>
      <c r="AN313" s="223"/>
    </row>
    <row r="314" s="6" customFormat="1" ht="91" hidden="1" customHeight="1" spans="1:40">
      <c r="A314" s="33">
        <v>3</v>
      </c>
      <c r="B314" s="34" t="s">
        <v>1611</v>
      </c>
      <c r="C314" s="37" t="s">
        <v>1621</v>
      </c>
      <c r="D314" s="37" t="s">
        <v>1621</v>
      </c>
      <c r="E314" s="37" t="s">
        <v>1625</v>
      </c>
      <c r="F314" s="37" t="s">
        <v>1042</v>
      </c>
      <c r="G314" s="37"/>
      <c r="H314" s="37" t="s">
        <v>48</v>
      </c>
      <c r="I314" s="73" t="s">
        <v>1626</v>
      </c>
      <c r="J314" s="34">
        <v>3753.6</v>
      </c>
      <c r="K314" s="34"/>
      <c r="L314" s="34">
        <v>3753.6</v>
      </c>
      <c r="M314" s="33"/>
      <c r="N314" s="73" t="s">
        <v>1627</v>
      </c>
      <c r="O314" s="73"/>
      <c r="P314" s="171">
        <v>3910</v>
      </c>
      <c r="Q314" s="37" t="s">
        <v>56</v>
      </c>
      <c r="R314" s="37" t="s">
        <v>52</v>
      </c>
      <c r="S314" s="37" t="s">
        <v>52</v>
      </c>
      <c r="T314" s="37" t="s">
        <v>1617</v>
      </c>
      <c r="U314" s="37" t="s">
        <v>1042</v>
      </c>
      <c r="V314" s="37" t="s">
        <v>1618</v>
      </c>
      <c r="W314" s="91" t="s">
        <v>1619</v>
      </c>
      <c r="X314" s="33" t="s">
        <v>56</v>
      </c>
      <c r="Y314" s="124">
        <v>45292</v>
      </c>
      <c r="Z314" s="124">
        <v>45657</v>
      </c>
      <c r="AA314" s="104" t="s">
        <v>57</v>
      </c>
      <c r="AB314" s="37"/>
      <c r="AC314" s="37"/>
      <c r="AD314" s="100" t="s">
        <v>1620</v>
      </c>
      <c r="AE314" s="105"/>
      <c r="AF314" s="221"/>
      <c r="AG314" s="34" t="s">
        <v>520</v>
      </c>
      <c r="AH314" s="34">
        <v>3753.6</v>
      </c>
      <c r="AI314" s="34"/>
      <c r="AJ314" s="34">
        <v>3753.6</v>
      </c>
      <c r="AK314" s="33">
        <f t="shared" si="15"/>
        <v>0</v>
      </c>
      <c r="AL314" s="9">
        <f t="shared" si="14"/>
        <v>0</v>
      </c>
      <c r="AN314" s="214">
        <f>L314-AJ314</f>
        <v>0</v>
      </c>
    </row>
    <row r="315" s="2" customFormat="1" ht="81" hidden="1" customHeight="1" spans="1:40">
      <c r="A315" s="33">
        <v>4</v>
      </c>
      <c r="B315" s="34" t="s">
        <v>1611</v>
      </c>
      <c r="C315" s="37" t="s">
        <v>1621</v>
      </c>
      <c r="D315" s="37" t="s">
        <v>1621</v>
      </c>
      <c r="E315" s="37" t="s">
        <v>1628</v>
      </c>
      <c r="F315" s="37" t="s">
        <v>292</v>
      </c>
      <c r="G315" s="44" t="s">
        <v>1629</v>
      </c>
      <c r="H315" s="37" t="s">
        <v>48</v>
      </c>
      <c r="I315" s="73" t="s">
        <v>1630</v>
      </c>
      <c r="J315" s="34">
        <v>15</v>
      </c>
      <c r="K315" s="34">
        <v>15</v>
      </c>
      <c r="L315" s="33"/>
      <c r="M315" s="33"/>
      <c r="N315" s="73" t="s">
        <v>1631</v>
      </c>
      <c r="O315" s="73" t="s">
        <v>78</v>
      </c>
      <c r="P315" s="171">
        <v>1266</v>
      </c>
      <c r="Q315" s="37" t="s">
        <v>56</v>
      </c>
      <c r="R315" s="37" t="s">
        <v>56</v>
      </c>
      <c r="S315" s="37" t="s">
        <v>52</v>
      </c>
      <c r="T315" s="37" t="s">
        <v>757</v>
      </c>
      <c r="U315" s="37" t="s">
        <v>297</v>
      </c>
      <c r="V315" s="33" t="s">
        <v>298</v>
      </c>
      <c r="W315" s="86">
        <v>18008741541</v>
      </c>
      <c r="X315" s="34" t="s">
        <v>56</v>
      </c>
      <c r="Y315" s="124">
        <v>45292</v>
      </c>
      <c r="Z315" s="124">
        <v>45627</v>
      </c>
      <c r="AA315" s="104" t="s">
        <v>57</v>
      </c>
      <c r="AB315" s="37"/>
      <c r="AC315" s="37"/>
      <c r="AD315" s="115" t="s">
        <v>759</v>
      </c>
      <c r="AE315" s="105"/>
      <c r="AF315" s="205"/>
      <c r="AG315" s="34" t="s">
        <v>52</v>
      </c>
      <c r="AH315" s="34">
        <v>15</v>
      </c>
      <c r="AI315" s="33">
        <v>15</v>
      </c>
      <c r="AJ315" s="33"/>
      <c r="AK315" s="33">
        <f t="shared" ref="AK315:AK330" si="16">AH315-AI315-AJ315</f>
        <v>0</v>
      </c>
      <c r="AL315" s="213">
        <f t="shared" ref="AL315:AL329" si="17">J315-AH315</f>
        <v>0</v>
      </c>
      <c r="AN315" s="214"/>
    </row>
    <row r="316" s="2" customFormat="1" ht="108" hidden="1" customHeight="1" spans="1:40">
      <c r="A316" s="33">
        <v>5</v>
      </c>
      <c r="B316" s="34" t="s">
        <v>1611</v>
      </c>
      <c r="C316" s="37" t="s">
        <v>1621</v>
      </c>
      <c r="D316" s="37" t="s">
        <v>1621</v>
      </c>
      <c r="E316" s="37" t="s">
        <v>1632</v>
      </c>
      <c r="F316" s="37" t="s">
        <v>112</v>
      </c>
      <c r="G316" s="37" t="s">
        <v>113</v>
      </c>
      <c r="H316" s="37" t="s">
        <v>48</v>
      </c>
      <c r="I316" s="73" t="s">
        <v>1633</v>
      </c>
      <c r="J316" s="34">
        <v>21.12</v>
      </c>
      <c r="K316" s="34">
        <v>21.12</v>
      </c>
      <c r="L316" s="33"/>
      <c r="M316" s="33"/>
      <c r="N316" s="75" t="s">
        <v>1634</v>
      </c>
      <c r="O316" s="73" t="s">
        <v>1635</v>
      </c>
      <c r="P316" s="171">
        <v>22</v>
      </c>
      <c r="Q316" s="37" t="s">
        <v>56</v>
      </c>
      <c r="R316" s="37" t="s">
        <v>56</v>
      </c>
      <c r="S316" s="37" t="s">
        <v>52</v>
      </c>
      <c r="T316" s="37" t="s">
        <v>757</v>
      </c>
      <c r="U316" s="37" t="s">
        <v>118</v>
      </c>
      <c r="V316" s="37" t="s">
        <v>1636</v>
      </c>
      <c r="W316" s="91">
        <v>13887445635</v>
      </c>
      <c r="X316" s="34" t="s">
        <v>56</v>
      </c>
      <c r="Y316" s="124">
        <v>45292</v>
      </c>
      <c r="Z316" s="124">
        <v>45657</v>
      </c>
      <c r="AA316" s="104" t="s">
        <v>57</v>
      </c>
      <c r="AB316" s="37"/>
      <c r="AC316" s="37"/>
      <c r="AD316" s="115" t="s">
        <v>759</v>
      </c>
      <c r="AE316" s="105"/>
      <c r="AF316" s="205"/>
      <c r="AG316" s="34" t="s">
        <v>52</v>
      </c>
      <c r="AH316" s="34">
        <v>21.12</v>
      </c>
      <c r="AI316" s="33">
        <v>21.12</v>
      </c>
      <c r="AJ316" s="33"/>
      <c r="AK316" s="33">
        <f t="shared" si="16"/>
        <v>0</v>
      </c>
      <c r="AL316" s="213">
        <f t="shared" si="17"/>
        <v>0</v>
      </c>
      <c r="AN316" s="214"/>
    </row>
    <row r="317" s="2" customFormat="1" ht="92" hidden="1" customHeight="1" spans="1:40">
      <c r="A317" s="33">
        <v>6</v>
      </c>
      <c r="B317" s="34" t="s">
        <v>1611</v>
      </c>
      <c r="C317" s="37" t="s">
        <v>1621</v>
      </c>
      <c r="D317" s="37" t="s">
        <v>1621</v>
      </c>
      <c r="E317" s="37" t="s">
        <v>1637</v>
      </c>
      <c r="F317" s="37" t="s">
        <v>215</v>
      </c>
      <c r="G317" s="44" t="s">
        <v>1638</v>
      </c>
      <c r="H317" s="37" t="s">
        <v>48</v>
      </c>
      <c r="I317" s="73" t="s">
        <v>1639</v>
      </c>
      <c r="J317" s="34">
        <v>48</v>
      </c>
      <c r="K317" s="34">
        <v>48</v>
      </c>
      <c r="L317" s="33"/>
      <c r="M317" s="33"/>
      <c r="N317" s="73" t="s">
        <v>1640</v>
      </c>
      <c r="O317" s="73" t="s">
        <v>1641</v>
      </c>
      <c r="P317" s="171">
        <v>50</v>
      </c>
      <c r="Q317" s="37" t="s">
        <v>56</v>
      </c>
      <c r="R317" s="37" t="s">
        <v>56</v>
      </c>
      <c r="S317" s="37" t="s">
        <v>52</v>
      </c>
      <c r="T317" s="37" t="s">
        <v>757</v>
      </c>
      <c r="U317" s="37" t="s">
        <v>220</v>
      </c>
      <c r="V317" s="37" t="s">
        <v>1642</v>
      </c>
      <c r="W317" s="91">
        <v>13808745055</v>
      </c>
      <c r="X317" s="34" t="s">
        <v>56</v>
      </c>
      <c r="Y317" s="124">
        <v>45292</v>
      </c>
      <c r="Z317" s="124">
        <v>45630</v>
      </c>
      <c r="AA317" s="104" t="s">
        <v>57</v>
      </c>
      <c r="AB317" s="37"/>
      <c r="AC317" s="37"/>
      <c r="AD317" s="115" t="s">
        <v>759</v>
      </c>
      <c r="AE317" s="105"/>
      <c r="AF317" s="205"/>
      <c r="AG317" s="34" t="s">
        <v>52</v>
      </c>
      <c r="AH317" s="34">
        <v>48</v>
      </c>
      <c r="AI317" s="33">
        <v>48</v>
      </c>
      <c r="AJ317" s="33"/>
      <c r="AK317" s="33">
        <f t="shared" si="16"/>
        <v>0</v>
      </c>
      <c r="AL317" s="213">
        <f t="shared" si="17"/>
        <v>0</v>
      </c>
      <c r="AN317" s="214"/>
    </row>
    <row r="318" s="2" customFormat="1" ht="134" hidden="1" customHeight="1" spans="1:40">
      <c r="A318" s="33">
        <v>7</v>
      </c>
      <c r="B318" s="34" t="s">
        <v>1611</v>
      </c>
      <c r="C318" s="37" t="s">
        <v>1621</v>
      </c>
      <c r="D318" s="37" t="s">
        <v>1621</v>
      </c>
      <c r="E318" s="37" t="s">
        <v>1643</v>
      </c>
      <c r="F318" s="37" t="s">
        <v>91</v>
      </c>
      <c r="G318" s="37" t="s">
        <v>1644</v>
      </c>
      <c r="H318" s="37" t="s">
        <v>48</v>
      </c>
      <c r="I318" s="73" t="s">
        <v>1645</v>
      </c>
      <c r="J318" s="34">
        <v>320</v>
      </c>
      <c r="K318" s="34">
        <v>320</v>
      </c>
      <c r="L318" s="33">
        <v>0</v>
      </c>
      <c r="M318" s="33">
        <v>0</v>
      </c>
      <c r="N318" s="75" t="s">
        <v>1646</v>
      </c>
      <c r="O318" s="73" t="s">
        <v>909</v>
      </c>
      <c r="P318" s="171">
        <v>600</v>
      </c>
      <c r="Q318" s="37" t="s">
        <v>56</v>
      </c>
      <c r="R318" s="37" t="s">
        <v>56</v>
      </c>
      <c r="S318" s="37" t="s">
        <v>52</v>
      </c>
      <c r="T318" s="37" t="s">
        <v>757</v>
      </c>
      <c r="U318" s="37" t="s">
        <v>95</v>
      </c>
      <c r="V318" s="37" t="s">
        <v>803</v>
      </c>
      <c r="W318" s="91" t="s">
        <v>1647</v>
      </c>
      <c r="X318" s="34" t="s">
        <v>56</v>
      </c>
      <c r="Y318" s="124">
        <v>45413</v>
      </c>
      <c r="Z318" s="124">
        <v>45748</v>
      </c>
      <c r="AA318" s="104" t="s">
        <v>57</v>
      </c>
      <c r="AB318" s="37"/>
      <c r="AC318" s="37"/>
      <c r="AD318" s="115" t="s">
        <v>759</v>
      </c>
      <c r="AE318" s="105"/>
      <c r="AF318" s="205"/>
      <c r="AG318" s="34" t="s">
        <v>52</v>
      </c>
      <c r="AH318" s="34">
        <v>320</v>
      </c>
      <c r="AI318" s="33">
        <v>320</v>
      </c>
      <c r="AJ318" s="33">
        <v>0</v>
      </c>
      <c r="AK318" s="33">
        <f t="shared" si="16"/>
        <v>0</v>
      </c>
      <c r="AL318" s="213">
        <f t="shared" si="17"/>
        <v>0</v>
      </c>
      <c r="AN318" s="214"/>
    </row>
    <row r="319" s="2" customFormat="1" ht="131" hidden="1" customHeight="1" spans="1:40">
      <c r="A319" s="33">
        <v>8</v>
      </c>
      <c r="B319" s="34" t="s">
        <v>1611</v>
      </c>
      <c r="C319" s="37" t="s">
        <v>1621</v>
      </c>
      <c r="D319" s="37" t="s">
        <v>1621</v>
      </c>
      <c r="E319" s="37" t="s">
        <v>1648</v>
      </c>
      <c r="F319" s="37" t="s">
        <v>654</v>
      </c>
      <c r="G319" s="44" t="s">
        <v>946</v>
      </c>
      <c r="H319" s="37" t="s">
        <v>48</v>
      </c>
      <c r="I319" s="73" t="s">
        <v>1649</v>
      </c>
      <c r="J319" s="34">
        <v>244</v>
      </c>
      <c r="K319" s="34">
        <v>244</v>
      </c>
      <c r="L319" s="33"/>
      <c r="M319" s="33">
        <v>0</v>
      </c>
      <c r="N319" s="75" t="s">
        <v>1650</v>
      </c>
      <c r="O319" s="73" t="s">
        <v>909</v>
      </c>
      <c r="P319" s="171">
        <v>624</v>
      </c>
      <c r="Q319" s="37" t="s">
        <v>56</v>
      </c>
      <c r="R319" s="37" t="s">
        <v>56</v>
      </c>
      <c r="S319" s="37" t="s">
        <v>52</v>
      </c>
      <c r="T319" s="37" t="s">
        <v>757</v>
      </c>
      <c r="U319" s="37" t="s">
        <v>658</v>
      </c>
      <c r="V319" s="37" t="s">
        <v>775</v>
      </c>
      <c r="W319" s="91">
        <v>13887465176</v>
      </c>
      <c r="X319" s="34" t="s">
        <v>56</v>
      </c>
      <c r="Y319" s="124">
        <v>45413</v>
      </c>
      <c r="Z319" s="124">
        <v>45627</v>
      </c>
      <c r="AA319" s="104" t="s">
        <v>57</v>
      </c>
      <c r="AB319" s="37"/>
      <c r="AC319" s="37"/>
      <c r="AD319" s="115" t="s">
        <v>759</v>
      </c>
      <c r="AE319" s="105"/>
      <c r="AF319" s="205"/>
      <c r="AG319" s="34" t="s">
        <v>52</v>
      </c>
      <c r="AH319" s="34">
        <v>244</v>
      </c>
      <c r="AI319" s="33">
        <v>244</v>
      </c>
      <c r="AJ319" s="33"/>
      <c r="AK319" s="33">
        <f t="shared" si="16"/>
        <v>0</v>
      </c>
      <c r="AL319" s="213">
        <f t="shared" si="17"/>
        <v>0</v>
      </c>
      <c r="AN319" s="214"/>
    </row>
    <row r="320" s="3" customFormat="1" ht="27" hidden="1" customHeight="1" spans="1:40">
      <c r="A320" s="31" t="s">
        <v>1651</v>
      </c>
      <c r="B320" s="31"/>
      <c r="C320" s="32"/>
      <c r="D320" s="32"/>
      <c r="E320" s="32"/>
      <c r="F320" s="32"/>
      <c r="G320" s="32"/>
      <c r="H320" s="32"/>
      <c r="I320" s="32"/>
      <c r="J320" s="54">
        <f>SUM(J321:J1009)</f>
        <v>69566.067</v>
      </c>
      <c r="K320" s="54">
        <f>SUM(K321:K1009)</f>
        <v>63882.407</v>
      </c>
      <c r="L320" s="54">
        <f>SUM(L321:L1009)</f>
        <v>5683.66</v>
      </c>
      <c r="M320" s="54">
        <f>SUM(M321:M1009)</f>
        <v>0</v>
      </c>
      <c r="N320" s="52"/>
      <c r="O320" s="52"/>
      <c r="P320" s="224"/>
      <c r="Q320" s="53"/>
      <c r="R320" s="53"/>
      <c r="S320" s="53"/>
      <c r="T320" s="53"/>
      <c r="U320" s="53"/>
      <c r="V320" s="53"/>
      <c r="W320" s="84"/>
      <c r="X320" s="54" t="s">
        <v>56</v>
      </c>
      <c r="Y320" s="99"/>
      <c r="Z320" s="99"/>
      <c r="AA320" s="204"/>
      <c r="AB320" s="53"/>
      <c r="AC320" s="52"/>
      <c r="AD320" s="115"/>
      <c r="AE320" s="105" t="s">
        <v>41</v>
      </c>
      <c r="AF320" s="205"/>
      <c r="AG320" s="34"/>
      <c r="AH320" s="33">
        <f>SUM(AH321:AH1009)</f>
        <v>69566.067</v>
      </c>
      <c r="AI320" s="33">
        <f>SUM(AI321:AI1009)</f>
        <v>26008.77</v>
      </c>
      <c r="AJ320" s="33">
        <f>SUM(AJ321:AJ1009)</f>
        <v>5683.66</v>
      </c>
      <c r="AK320" s="33">
        <f t="shared" si="16"/>
        <v>37873.637</v>
      </c>
      <c r="AL320" s="213">
        <f t="shared" si="17"/>
        <v>0</v>
      </c>
      <c r="AN320" s="214"/>
    </row>
    <row r="321" s="13" customFormat="1" ht="183" hidden="1" customHeight="1" spans="1:40">
      <c r="A321" s="33">
        <v>1</v>
      </c>
      <c r="B321" s="34" t="s">
        <v>864</v>
      </c>
      <c r="C321" s="33" t="s">
        <v>1399</v>
      </c>
      <c r="D321" s="33" t="s">
        <v>1400</v>
      </c>
      <c r="E321" s="33" t="s">
        <v>1652</v>
      </c>
      <c r="F321" s="33" t="s">
        <v>223</v>
      </c>
      <c r="G321" s="33" t="s">
        <v>1653</v>
      </c>
      <c r="H321" s="33" t="s">
        <v>48</v>
      </c>
      <c r="I321" s="66" t="s">
        <v>1654</v>
      </c>
      <c r="J321" s="34">
        <v>400</v>
      </c>
      <c r="K321" s="34">
        <v>400</v>
      </c>
      <c r="L321" s="33"/>
      <c r="M321" s="33"/>
      <c r="N321" s="55" t="s">
        <v>1655</v>
      </c>
      <c r="O321" s="55"/>
      <c r="P321" s="56">
        <v>562</v>
      </c>
      <c r="Q321" s="33" t="s">
        <v>52</v>
      </c>
      <c r="R321" s="33" t="s">
        <v>52</v>
      </c>
      <c r="S321" s="33" t="s">
        <v>52</v>
      </c>
      <c r="T321" s="33" t="s">
        <v>53</v>
      </c>
      <c r="U321" s="33" t="s">
        <v>228</v>
      </c>
      <c r="V321" s="33" t="s">
        <v>229</v>
      </c>
      <c r="W321" s="86">
        <v>13408705686</v>
      </c>
      <c r="X321" s="33" t="s">
        <v>56</v>
      </c>
      <c r="Y321" s="104">
        <v>45292</v>
      </c>
      <c r="Z321" s="104">
        <v>45566</v>
      </c>
      <c r="AA321" s="104" t="s">
        <v>57</v>
      </c>
      <c r="AB321" s="33"/>
      <c r="AC321" s="33" t="s">
        <v>1656</v>
      </c>
      <c r="AD321" s="115" t="s">
        <v>58</v>
      </c>
      <c r="AE321" s="105"/>
      <c r="AF321" s="205"/>
      <c r="AG321" s="34" t="s">
        <v>52</v>
      </c>
      <c r="AH321" s="34">
        <v>400</v>
      </c>
      <c r="AI321" s="33">
        <v>200</v>
      </c>
      <c r="AJ321" s="33">
        <v>0</v>
      </c>
      <c r="AK321" s="33">
        <f t="shared" si="16"/>
        <v>200</v>
      </c>
      <c r="AL321" s="213">
        <f t="shared" si="17"/>
        <v>0</v>
      </c>
      <c r="AN321" s="214"/>
    </row>
    <row r="322" s="13" customFormat="1" ht="299" hidden="1" customHeight="1" spans="1:40">
      <c r="A322" s="34">
        <v>2</v>
      </c>
      <c r="B322" s="34" t="s">
        <v>864</v>
      </c>
      <c r="C322" s="34" t="s">
        <v>1399</v>
      </c>
      <c r="D322" s="34" t="s">
        <v>1400</v>
      </c>
      <c r="E322" s="34" t="s">
        <v>1657</v>
      </c>
      <c r="F322" s="34" t="s">
        <v>223</v>
      </c>
      <c r="G322" s="34" t="s">
        <v>1658</v>
      </c>
      <c r="H322" s="34" t="s">
        <v>48</v>
      </c>
      <c r="I322" s="58" t="s">
        <v>1659</v>
      </c>
      <c r="J322" s="34">
        <v>300</v>
      </c>
      <c r="K322" s="34">
        <v>0</v>
      </c>
      <c r="L322" s="34">
        <v>300</v>
      </c>
      <c r="M322" s="34">
        <v>0</v>
      </c>
      <c r="N322" s="59" t="s">
        <v>1660</v>
      </c>
      <c r="O322" s="59"/>
      <c r="P322" s="156">
        <v>1857</v>
      </c>
      <c r="Q322" s="34" t="s">
        <v>52</v>
      </c>
      <c r="R322" s="34" t="s">
        <v>52</v>
      </c>
      <c r="S322" s="34" t="s">
        <v>52</v>
      </c>
      <c r="T322" s="34" t="s">
        <v>53</v>
      </c>
      <c r="U322" s="34" t="s">
        <v>228</v>
      </c>
      <c r="V322" s="34" t="s">
        <v>229</v>
      </c>
      <c r="W322" s="87">
        <v>13408705686</v>
      </c>
      <c r="X322" s="33" t="s">
        <v>56</v>
      </c>
      <c r="Y322" s="107">
        <v>45292</v>
      </c>
      <c r="Z322" s="107">
        <v>45566</v>
      </c>
      <c r="AA322" s="104" t="s">
        <v>57</v>
      </c>
      <c r="AB322" s="34"/>
      <c r="AC322" s="34" t="s">
        <v>1661</v>
      </c>
      <c r="AD322" s="115" t="s">
        <v>58</v>
      </c>
      <c r="AE322" s="105"/>
      <c r="AF322" s="205"/>
      <c r="AG322" s="34" t="s">
        <v>520</v>
      </c>
      <c r="AH322" s="34">
        <v>300</v>
      </c>
      <c r="AI322" s="34"/>
      <c r="AJ322" s="34">
        <v>300</v>
      </c>
      <c r="AK322" s="34">
        <f t="shared" si="16"/>
        <v>0</v>
      </c>
      <c r="AL322" s="213">
        <f t="shared" si="17"/>
        <v>0</v>
      </c>
      <c r="AN322" s="214"/>
    </row>
    <row r="323" s="13" customFormat="1" ht="69" hidden="1" customHeight="1" spans="1:40">
      <c r="A323" s="34">
        <v>3</v>
      </c>
      <c r="B323" s="34" t="s">
        <v>864</v>
      </c>
      <c r="C323" s="34" t="s">
        <v>1399</v>
      </c>
      <c r="D323" s="34" t="s">
        <v>1400</v>
      </c>
      <c r="E323" s="34" t="s">
        <v>1662</v>
      </c>
      <c r="F323" s="34" t="s">
        <v>121</v>
      </c>
      <c r="G323" s="34" t="s">
        <v>1663</v>
      </c>
      <c r="H323" s="34" t="s">
        <v>48</v>
      </c>
      <c r="I323" s="59" t="s">
        <v>1664</v>
      </c>
      <c r="J323" s="34">
        <v>400</v>
      </c>
      <c r="K323" s="34">
        <v>400</v>
      </c>
      <c r="L323" s="34"/>
      <c r="M323" s="34"/>
      <c r="N323" s="59" t="s">
        <v>1665</v>
      </c>
      <c r="O323" s="59"/>
      <c r="P323" s="156">
        <v>530</v>
      </c>
      <c r="Q323" s="34" t="s">
        <v>52</v>
      </c>
      <c r="R323" s="34" t="s">
        <v>52</v>
      </c>
      <c r="S323" s="34" t="s">
        <v>52</v>
      </c>
      <c r="T323" s="34" t="s">
        <v>53</v>
      </c>
      <c r="U323" s="34" t="s">
        <v>125</v>
      </c>
      <c r="V323" s="34" t="s">
        <v>126</v>
      </c>
      <c r="W323" s="87">
        <v>18725485666</v>
      </c>
      <c r="X323" s="33" t="s">
        <v>56</v>
      </c>
      <c r="Y323" s="107">
        <v>45413</v>
      </c>
      <c r="Z323" s="107">
        <v>45505</v>
      </c>
      <c r="AA323" s="104" t="s">
        <v>57</v>
      </c>
      <c r="AB323" s="34"/>
      <c r="AC323" s="34" t="s">
        <v>1666</v>
      </c>
      <c r="AD323" s="115" t="s">
        <v>58</v>
      </c>
      <c r="AE323" s="105"/>
      <c r="AF323" s="205"/>
      <c r="AG323" s="34" t="s">
        <v>52</v>
      </c>
      <c r="AH323" s="34">
        <v>400</v>
      </c>
      <c r="AI323" s="34">
        <v>200</v>
      </c>
      <c r="AJ323" s="34"/>
      <c r="AK323" s="34">
        <f t="shared" si="16"/>
        <v>200</v>
      </c>
      <c r="AL323" s="213">
        <f t="shared" si="17"/>
        <v>0</v>
      </c>
      <c r="AN323" s="214"/>
    </row>
    <row r="324" s="13" customFormat="1" ht="129" hidden="1" customHeight="1" spans="1:40">
      <c r="A324" s="33">
        <v>4</v>
      </c>
      <c r="B324" s="34" t="s">
        <v>864</v>
      </c>
      <c r="C324" s="34" t="s">
        <v>1399</v>
      </c>
      <c r="D324" s="34" t="s">
        <v>1400</v>
      </c>
      <c r="E324" s="34" t="s">
        <v>1667</v>
      </c>
      <c r="F324" s="34" t="s">
        <v>121</v>
      </c>
      <c r="G324" s="34" t="s">
        <v>1668</v>
      </c>
      <c r="H324" s="34" t="s">
        <v>48</v>
      </c>
      <c r="I324" s="59" t="s">
        <v>1669</v>
      </c>
      <c r="J324" s="34">
        <v>120</v>
      </c>
      <c r="K324" s="34"/>
      <c r="L324" s="34">
        <v>120</v>
      </c>
      <c r="M324" s="34"/>
      <c r="N324" s="58" t="s">
        <v>1670</v>
      </c>
      <c r="O324" s="59" t="s">
        <v>1671</v>
      </c>
      <c r="P324" s="156">
        <v>530</v>
      </c>
      <c r="Q324" s="34" t="s">
        <v>52</v>
      </c>
      <c r="R324" s="34" t="s">
        <v>52</v>
      </c>
      <c r="S324" s="34" t="s">
        <v>52</v>
      </c>
      <c r="T324" s="34" t="s">
        <v>53</v>
      </c>
      <c r="U324" s="34" t="s">
        <v>125</v>
      </c>
      <c r="V324" s="34" t="s">
        <v>126</v>
      </c>
      <c r="W324" s="87" t="s">
        <v>1672</v>
      </c>
      <c r="X324" s="33" t="s">
        <v>56</v>
      </c>
      <c r="Y324" s="107">
        <v>45413</v>
      </c>
      <c r="Z324" s="107">
        <v>45474</v>
      </c>
      <c r="AA324" s="104" t="s">
        <v>57</v>
      </c>
      <c r="AB324" s="34"/>
      <c r="AC324" s="34" t="s">
        <v>1666</v>
      </c>
      <c r="AD324" s="115" t="s">
        <v>58</v>
      </c>
      <c r="AE324" s="105"/>
      <c r="AF324" s="205"/>
      <c r="AG324" s="34" t="s">
        <v>520</v>
      </c>
      <c r="AH324" s="34">
        <v>120</v>
      </c>
      <c r="AI324" s="34"/>
      <c r="AJ324" s="34">
        <v>120</v>
      </c>
      <c r="AK324" s="34">
        <f t="shared" si="16"/>
        <v>0</v>
      </c>
      <c r="AL324" s="213">
        <f t="shared" si="17"/>
        <v>0</v>
      </c>
      <c r="AN324" s="214">
        <f>L324-AJ324</f>
        <v>0</v>
      </c>
    </row>
    <row r="325" s="13" customFormat="1" ht="106" hidden="1" customHeight="1" spans="1:40">
      <c r="A325" s="34">
        <v>5</v>
      </c>
      <c r="B325" s="34" t="s">
        <v>864</v>
      </c>
      <c r="C325" s="34" t="s">
        <v>1399</v>
      </c>
      <c r="D325" s="34" t="s">
        <v>1400</v>
      </c>
      <c r="E325" s="34" t="s">
        <v>1673</v>
      </c>
      <c r="F325" s="34" t="s">
        <v>450</v>
      </c>
      <c r="G325" s="34" t="s">
        <v>1674</v>
      </c>
      <c r="H325" s="34" t="s">
        <v>48</v>
      </c>
      <c r="I325" s="59" t="s">
        <v>1675</v>
      </c>
      <c r="J325" s="34">
        <v>300</v>
      </c>
      <c r="K325" s="34">
        <v>300</v>
      </c>
      <c r="L325" s="34"/>
      <c r="M325" s="34"/>
      <c r="N325" s="59" t="s">
        <v>1676</v>
      </c>
      <c r="O325" s="59"/>
      <c r="P325" s="156">
        <v>1876</v>
      </c>
      <c r="Q325" s="34" t="s">
        <v>52</v>
      </c>
      <c r="R325" s="34" t="s">
        <v>52</v>
      </c>
      <c r="S325" s="34" t="s">
        <v>52</v>
      </c>
      <c r="T325" s="34" t="s">
        <v>53</v>
      </c>
      <c r="U325" s="34" t="s">
        <v>454</v>
      </c>
      <c r="V325" s="34" t="s">
        <v>455</v>
      </c>
      <c r="W325" s="87">
        <v>18387480109</v>
      </c>
      <c r="X325" s="33" t="s">
        <v>56</v>
      </c>
      <c r="Y325" s="107">
        <v>45323</v>
      </c>
      <c r="Z325" s="107">
        <v>45627</v>
      </c>
      <c r="AA325" s="104" t="s">
        <v>57</v>
      </c>
      <c r="AB325" s="34"/>
      <c r="AC325" s="34" t="s">
        <v>97</v>
      </c>
      <c r="AD325" s="115" t="s">
        <v>58</v>
      </c>
      <c r="AE325" s="105"/>
      <c r="AF325" s="205"/>
      <c r="AG325" s="34" t="s">
        <v>52</v>
      </c>
      <c r="AH325" s="34">
        <v>300</v>
      </c>
      <c r="AI325" s="34">
        <v>200</v>
      </c>
      <c r="AJ325" s="34">
        <v>0</v>
      </c>
      <c r="AK325" s="34">
        <f t="shared" si="16"/>
        <v>100</v>
      </c>
      <c r="AL325" s="213">
        <f t="shared" si="17"/>
        <v>0</v>
      </c>
      <c r="AN325" s="214"/>
    </row>
    <row r="326" s="13" customFormat="1" ht="117" hidden="1" customHeight="1" spans="1:40">
      <c r="A326" s="34">
        <v>6</v>
      </c>
      <c r="B326" s="34" t="s">
        <v>864</v>
      </c>
      <c r="C326" s="34" t="s">
        <v>1399</v>
      </c>
      <c r="D326" s="34" t="s">
        <v>1400</v>
      </c>
      <c r="E326" s="34" t="s">
        <v>1677</v>
      </c>
      <c r="F326" s="34" t="s">
        <v>450</v>
      </c>
      <c r="G326" s="34" t="s">
        <v>451</v>
      </c>
      <c r="H326" s="34" t="s">
        <v>48</v>
      </c>
      <c r="I326" s="59" t="s">
        <v>1678</v>
      </c>
      <c r="J326" s="34">
        <v>300</v>
      </c>
      <c r="K326" s="34">
        <v>300</v>
      </c>
      <c r="L326" s="34"/>
      <c r="M326" s="34"/>
      <c r="N326" s="59" t="s">
        <v>1679</v>
      </c>
      <c r="O326" s="59"/>
      <c r="P326" s="156">
        <v>2408</v>
      </c>
      <c r="Q326" s="34" t="s">
        <v>52</v>
      </c>
      <c r="R326" s="34" t="s">
        <v>52</v>
      </c>
      <c r="S326" s="34" t="s">
        <v>52</v>
      </c>
      <c r="T326" s="34" t="s">
        <v>53</v>
      </c>
      <c r="U326" s="34" t="s">
        <v>454</v>
      </c>
      <c r="V326" s="34" t="s">
        <v>455</v>
      </c>
      <c r="W326" s="87">
        <v>18387480110</v>
      </c>
      <c r="X326" s="33" t="s">
        <v>56</v>
      </c>
      <c r="Y326" s="107">
        <v>45324</v>
      </c>
      <c r="Z326" s="107">
        <v>45628</v>
      </c>
      <c r="AA326" s="104" t="s">
        <v>57</v>
      </c>
      <c r="AB326" s="34"/>
      <c r="AC326" s="34" t="s">
        <v>97</v>
      </c>
      <c r="AD326" s="115" t="s">
        <v>58</v>
      </c>
      <c r="AE326" s="105"/>
      <c r="AF326" s="205"/>
      <c r="AG326" s="34" t="s">
        <v>52</v>
      </c>
      <c r="AH326" s="34">
        <v>300</v>
      </c>
      <c r="AI326" s="34">
        <v>200</v>
      </c>
      <c r="AJ326" s="34">
        <v>0</v>
      </c>
      <c r="AK326" s="34">
        <f t="shared" si="16"/>
        <v>100</v>
      </c>
      <c r="AL326" s="213">
        <f t="shared" si="17"/>
        <v>0</v>
      </c>
      <c r="AN326" s="214"/>
    </row>
    <row r="327" s="13" customFormat="1" ht="119" hidden="1" customHeight="1" spans="1:40">
      <c r="A327" s="33">
        <v>7</v>
      </c>
      <c r="B327" s="34" t="s">
        <v>864</v>
      </c>
      <c r="C327" s="34" t="s">
        <v>1399</v>
      </c>
      <c r="D327" s="34" t="s">
        <v>1400</v>
      </c>
      <c r="E327" s="34" t="s">
        <v>1680</v>
      </c>
      <c r="F327" s="34" t="s">
        <v>292</v>
      </c>
      <c r="G327" s="34" t="s">
        <v>1681</v>
      </c>
      <c r="H327" s="34" t="s">
        <v>48</v>
      </c>
      <c r="I327" s="59" t="s">
        <v>1682</v>
      </c>
      <c r="J327" s="34">
        <v>300</v>
      </c>
      <c r="K327" s="34">
        <v>300</v>
      </c>
      <c r="L327" s="34"/>
      <c r="M327" s="34"/>
      <c r="N327" s="58" t="s">
        <v>1683</v>
      </c>
      <c r="O327" s="59"/>
      <c r="P327" s="156" t="s">
        <v>1684</v>
      </c>
      <c r="Q327" s="34" t="s">
        <v>52</v>
      </c>
      <c r="R327" s="34" t="s">
        <v>52</v>
      </c>
      <c r="S327" s="34" t="s">
        <v>52</v>
      </c>
      <c r="T327" s="34" t="s">
        <v>53</v>
      </c>
      <c r="U327" s="34" t="s">
        <v>297</v>
      </c>
      <c r="V327" s="34" t="s">
        <v>298</v>
      </c>
      <c r="W327" s="87">
        <v>18008741541</v>
      </c>
      <c r="X327" s="33" t="s">
        <v>56</v>
      </c>
      <c r="Y327" s="107">
        <v>45352</v>
      </c>
      <c r="Z327" s="107">
        <v>45627</v>
      </c>
      <c r="AA327" s="104" t="s">
        <v>57</v>
      </c>
      <c r="AB327" s="34"/>
      <c r="AC327" s="34" t="s">
        <v>97</v>
      </c>
      <c r="AD327" s="115" t="s">
        <v>58</v>
      </c>
      <c r="AE327" s="105"/>
      <c r="AF327" s="205"/>
      <c r="AG327" s="34" t="s">
        <v>52</v>
      </c>
      <c r="AH327" s="34">
        <v>300</v>
      </c>
      <c r="AI327" s="34">
        <v>200</v>
      </c>
      <c r="AJ327" s="34">
        <v>0</v>
      </c>
      <c r="AK327" s="34">
        <f t="shared" si="16"/>
        <v>100</v>
      </c>
      <c r="AL327" s="213">
        <f t="shared" si="17"/>
        <v>0</v>
      </c>
      <c r="AN327" s="214"/>
    </row>
    <row r="328" s="13" customFormat="1" ht="202" hidden="1" customHeight="1" spans="1:40">
      <c r="A328" s="34">
        <v>8</v>
      </c>
      <c r="B328" s="34" t="s">
        <v>864</v>
      </c>
      <c r="C328" s="34" t="s">
        <v>1399</v>
      </c>
      <c r="D328" s="34" t="s">
        <v>1400</v>
      </c>
      <c r="E328" s="34" t="s">
        <v>1685</v>
      </c>
      <c r="F328" s="34" t="s">
        <v>591</v>
      </c>
      <c r="G328" s="34" t="s">
        <v>1686</v>
      </c>
      <c r="H328" s="34" t="s">
        <v>48</v>
      </c>
      <c r="I328" s="59" t="s">
        <v>1687</v>
      </c>
      <c r="J328" s="34">
        <v>300</v>
      </c>
      <c r="K328" s="34">
        <v>300</v>
      </c>
      <c r="L328" s="34"/>
      <c r="M328" s="34"/>
      <c r="N328" s="59" t="s">
        <v>1688</v>
      </c>
      <c r="O328" s="59"/>
      <c r="P328" s="156">
        <v>975</v>
      </c>
      <c r="Q328" s="34" t="s">
        <v>52</v>
      </c>
      <c r="R328" s="34" t="s">
        <v>52</v>
      </c>
      <c r="S328" s="34" t="s">
        <v>52</v>
      </c>
      <c r="T328" s="34" t="s">
        <v>53</v>
      </c>
      <c r="U328" s="34" t="s">
        <v>597</v>
      </c>
      <c r="V328" s="34" t="s">
        <v>598</v>
      </c>
      <c r="W328" s="87" t="s">
        <v>1689</v>
      </c>
      <c r="X328" s="33" t="s">
        <v>56</v>
      </c>
      <c r="Y328" s="107">
        <v>45352</v>
      </c>
      <c r="Z328" s="107">
        <v>45627</v>
      </c>
      <c r="AA328" s="104" t="s">
        <v>57</v>
      </c>
      <c r="AB328" s="34"/>
      <c r="AC328" s="34" t="s">
        <v>97</v>
      </c>
      <c r="AD328" s="115" t="s">
        <v>58</v>
      </c>
      <c r="AE328" s="105"/>
      <c r="AF328" s="205"/>
      <c r="AG328" s="34" t="s">
        <v>52</v>
      </c>
      <c r="AH328" s="34">
        <v>300</v>
      </c>
      <c r="AI328" s="34">
        <v>200</v>
      </c>
      <c r="AJ328" s="34">
        <v>0</v>
      </c>
      <c r="AK328" s="34">
        <f t="shared" si="16"/>
        <v>100</v>
      </c>
      <c r="AL328" s="213">
        <f t="shared" si="17"/>
        <v>0</v>
      </c>
      <c r="AN328" s="214"/>
    </row>
    <row r="329" s="13" customFormat="1" ht="90" hidden="1" customHeight="1" spans="1:40">
      <c r="A329" s="34">
        <v>9</v>
      </c>
      <c r="B329" s="34" t="s">
        <v>864</v>
      </c>
      <c r="C329" s="34" t="s">
        <v>1399</v>
      </c>
      <c r="D329" s="34" t="s">
        <v>1400</v>
      </c>
      <c r="E329" s="34" t="s">
        <v>1690</v>
      </c>
      <c r="F329" s="34" t="s">
        <v>256</v>
      </c>
      <c r="G329" s="34" t="s">
        <v>1691</v>
      </c>
      <c r="H329" s="34" t="s">
        <v>48</v>
      </c>
      <c r="I329" s="59" t="s">
        <v>1692</v>
      </c>
      <c r="J329" s="34">
        <v>300</v>
      </c>
      <c r="K329" s="34">
        <v>300</v>
      </c>
      <c r="L329" s="34"/>
      <c r="M329" s="34"/>
      <c r="N329" s="59" t="s">
        <v>1693</v>
      </c>
      <c r="O329" s="59"/>
      <c r="P329" s="56" t="s">
        <v>1694</v>
      </c>
      <c r="Q329" s="34" t="s">
        <v>52</v>
      </c>
      <c r="R329" s="34" t="s">
        <v>52</v>
      </c>
      <c r="S329" s="34" t="s">
        <v>52</v>
      </c>
      <c r="T329" s="34" t="s">
        <v>53</v>
      </c>
      <c r="U329" s="34" t="s">
        <v>261</v>
      </c>
      <c r="V329" s="34" t="s">
        <v>730</v>
      </c>
      <c r="W329" s="87">
        <v>15974665480</v>
      </c>
      <c r="X329" s="33" t="s">
        <v>56</v>
      </c>
      <c r="Y329" s="107">
        <v>45292</v>
      </c>
      <c r="Z329" s="107">
        <v>45627</v>
      </c>
      <c r="AA329" s="104" t="s">
        <v>57</v>
      </c>
      <c r="AB329" s="34"/>
      <c r="AC329" s="34" t="s">
        <v>97</v>
      </c>
      <c r="AD329" s="115" t="s">
        <v>58</v>
      </c>
      <c r="AE329" s="105"/>
      <c r="AF329" s="205"/>
      <c r="AG329" s="34" t="s">
        <v>52</v>
      </c>
      <c r="AH329" s="34">
        <v>300</v>
      </c>
      <c r="AI329" s="34">
        <v>200</v>
      </c>
      <c r="AJ329" s="34">
        <v>0</v>
      </c>
      <c r="AK329" s="34">
        <f t="shared" si="16"/>
        <v>100</v>
      </c>
      <c r="AL329" s="213">
        <f t="shared" si="17"/>
        <v>0</v>
      </c>
      <c r="AN329" s="214"/>
    </row>
    <row r="330" s="13" customFormat="1" ht="116" hidden="1" customHeight="1" spans="1:40">
      <c r="A330" s="33">
        <v>10</v>
      </c>
      <c r="B330" s="34" t="s">
        <v>864</v>
      </c>
      <c r="C330" s="33" t="s">
        <v>1399</v>
      </c>
      <c r="D330" s="33" t="s">
        <v>1400</v>
      </c>
      <c r="E330" s="33" t="s">
        <v>1695</v>
      </c>
      <c r="F330" s="33" t="s">
        <v>112</v>
      </c>
      <c r="G330" s="33" t="s">
        <v>1696</v>
      </c>
      <c r="H330" s="33" t="s">
        <v>48</v>
      </c>
      <c r="I330" s="55" t="s">
        <v>1697</v>
      </c>
      <c r="J330" s="34">
        <v>100</v>
      </c>
      <c r="K330" s="34">
        <v>100</v>
      </c>
      <c r="L330" s="33"/>
      <c r="M330" s="33"/>
      <c r="N330" s="66" t="s">
        <v>1698</v>
      </c>
      <c r="O330" s="55"/>
      <c r="P330" s="56" t="s">
        <v>1699</v>
      </c>
      <c r="Q330" s="33" t="s">
        <v>52</v>
      </c>
      <c r="R330" s="33" t="s">
        <v>52</v>
      </c>
      <c r="S330" s="33" t="s">
        <v>52</v>
      </c>
      <c r="T330" s="33" t="s">
        <v>53</v>
      </c>
      <c r="U330" s="33" t="s">
        <v>118</v>
      </c>
      <c r="V330" s="33" t="s">
        <v>119</v>
      </c>
      <c r="W330" s="86">
        <v>13769875596</v>
      </c>
      <c r="X330" s="33" t="s">
        <v>56</v>
      </c>
      <c r="Y330" s="104">
        <v>45292</v>
      </c>
      <c r="Z330" s="104">
        <v>45627</v>
      </c>
      <c r="AA330" s="104" t="s">
        <v>57</v>
      </c>
      <c r="AB330" s="33"/>
      <c r="AC330" s="33"/>
      <c r="AD330" s="115" t="s">
        <v>58</v>
      </c>
      <c r="AE330" s="105"/>
      <c r="AF330" s="205"/>
      <c r="AG330" s="34" t="s">
        <v>52</v>
      </c>
      <c r="AH330" s="34">
        <v>100</v>
      </c>
      <c r="AI330" s="33">
        <v>100</v>
      </c>
      <c r="AJ330" s="33">
        <v>0</v>
      </c>
      <c r="AK330" s="33">
        <f t="shared" si="16"/>
        <v>0</v>
      </c>
      <c r="AL330" s="213">
        <f t="shared" ref="AL330:AL393" si="18">J330-AH330</f>
        <v>0</v>
      </c>
      <c r="AN330" s="214"/>
    </row>
    <row r="331" s="13" customFormat="1" ht="223" hidden="1" customHeight="1" spans="1:40">
      <c r="A331" s="34">
        <v>11</v>
      </c>
      <c r="B331" s="34" t="s">
        <v>864</v>
      </c>
      <c r="C331" s="33" t="s">
        <v>1399</v>
      </c>
      <c r="D331" s="33" t="s">
        <v>1400</v>
      </c>
      <c r="E331" s="33" t="s">
        <v>1700</v>
      </c>
      <c r="F331" s="33" t="s">
        <v>366</v>
      </c>
      <c r="G331" s="33" t="s">
        <v>1701</v>
      </c>
      <c r="H331" s="33" t="s">
        <v>48</v>
      </c>
      <c r="I331" s="55" t="s">
        <v>1702</v>
      </c>
      <c r="J331" s="34">
        <v>100</v>
      </c>
      <c r="K331" s="34"/>
      <c r="L331" s="33">
        <v>100</v>
      </c>
      <c r="M331" s="33"/>
      <c r="N331" s="55" t="s">
        <v>1703</v>
      </c>
      <c r="O331" s="55"/>
      <c r="P331" s="56" t="s">
        <v>1704</v>
      </c>
      <c r="Q331" s="33" t="s">
        <v>52</v>
      </c>
      <c r="R331" s="33" t="s">
        <v>52</v>
      </c>
      <c r="S331" s="33" t="s">
        <v>52</v>
      </c>
      <c r="T331" s="33" t="s">
        <v>53</v>
      </c>
      <c r="U331" s="33" t="s">
        <v>371</v>
      </c>
      <c r="V331" s="37" t="s">
        <v>372</v>
      </c>
      <c r="W331" s="91" t="s">
        <v>844</v>
      </c>
      <c r="X331" s="33" t="s">
        <v>56</v>
      </c>
      <c r="Y331" s="104">
        <v>45292</v>
      </c>
      <c r="Z331" s="104">
        <v>45627</v>
      </c>
      <c r="AA331" s="104" t="s">
        <v>57</v>
      </c>
      <c r="AB331" s="33"/>
      <c r="AC331" s="33"/>
      <c r="AD331" s="115" t="s">
        <v>58</v>
      </c>
      <c r="AE331" s="105"/>
      <c r="AF331" s="205"/>
      <c r="AG331" s="34" t="s">
        <v>520</v>
      </c>
      <c r="AH331" s="34">
        <v>100</v>
      </c>
      <c r="AI331" s="33"/>
      <c r="AJ331" s="33">
        <v>100</v>
      </c>
      <c r="AK331" s="33">
        <f t="shared" ref="AK331:AK394" si="19">AH331-AI331-AJ331</f>
        <v>0</v>
      </c>
      <c r="AL331" s="213">
        <f t="shared" si="18"/>
        <v>0</v>
      </c>
      <c r="AN331" s="214">
        <f>L331-AJ331</f>
        <v>0</v>
      </c>
    </row>
    <row r="332" s="4" customFormat="1" ht="237" hidden="1" customHeight="1" spans="1:40">
      <c r="A332" s="34">
        <v>12</v>
      </c>
      <c r="B332" s="34" t="s">
        <v>864</v>
      </c>
      <c r="C332" s="37" t="s">
        <v>1399</v>
      </c>
      <c r="D332" s="37" t="s">
        <v>1400</v>
      </c>
      <c r="E332" s="37" t="s">
        <v>1705</v>
      </c>
      <c r="F332" s="37" t="s">
        <v>46</v>
      </c>
      <c r="G332" s="37" t="s">
        <v>1706</v>
      </c>
      <c r="H332" s="37" t="s">
        <v>48</v>
      </c>
      <c r="I332" s="73" t="s">
        <v>1707</v>
      </c>
      <c r="J332" s="34">
        <v>650</v>
      </c>
      <c r="K332" s="34">
        <v>650</v>
      </c>
      <c r="L332" s="33"/>
      <c r="M332" s="33"/>
      <c r="N332" s="73" t="s">
        <v>1708</v>
      </c>
      <c r="O332" s="73"/>
      <c r="P332" s="171" t="s">
        <v>1709</v>
      </c>
      <c r="Q332" s="37" t="s">
        <v>52</v>
      </c>
      <c r="R332" s="37" t="s">
        <v>52</v>
      </c>
      <c r="S332" s="37" t="s">
        <v>52</v>
      </c>
      <c r="T332" s="37" t="s">
        <v>53</v>
      </c>
      <c r="U332" s="37" t="s">
        <v>447</v>
      </c>
      <c r="V332" s="37" t="s">
        <v>448</v>
      </c>
      <c r="W332" s="91">
        <v>15187916398</v>
      </c>
      <c r="X332" s="33" t="s">
        <v>56</v>
      </c>
      <c r="Y332" s="124">
        <v>45301</v>
      </c>
      <c r="Z332" s="124">
        <v>45636</v>
      </c>
      <c r="AA332" s="104" t="s">
        <v>57</v>
      </c>
      <c r="AB332" s="37"/>
      <c r="AC332" s="37"/>
      <c r="AD332" s="115" t="s">
        <v>58</v>
      </c>
      <c r="AE332" s="105"/>
      <c r="AF332" s="205"/>
      <c r="AG332" s="34" t="s">
        <v>52</v>
      </c>
      <c r="AH332" s="34">
        <v>650</v>
      </c>
      <c r="AI332" s="33">
        <v>200</v>
      </c>
      <c r="AJ332" s="33">
        <v>0</v>
      </c>
      <c r="AK332" s="33">
        <f t="shared" si="19"/>
        <v>450</v>
      </c>
      <c r="AL332" s="213">
        <f t="shared" si="18"/>
        <v>0</v>
      </c>
      <c r="AN332" s="214"/>
    </row>
    <row r="333" s="13" customFormat="1" ht="107" hidden="1" customHeight="1" spans="1:40">
      <c r="A333" s="33">
        <v>13</v>
      </c>
      <c r="B333" s="34" t="s">
        <v>864</v>
      </c>
      <c r="C333" s="33" t="s">
        <v>1399</v>
      </c>
      <c r="D333" s="33" t="s">
        <v>1400</v>
      </c>
      <c r="E333" s="33" t="s">
        <v>1710</v>
      </c>
      <c r="F333" s="33" t="s">
        <v>198</v>
      </c>
      <c r="G333" s="33" t="s">
        <v>1711</v>
      </c>
      <c r="H333" s="33" t="s">
        <v>48</v>
      </c>
      <c r="I333" s="55" t="s">
        <v>1712</v>
      </c>
      <c r="J333" s="34">
        <v>92</v>
      </c>
      <c r="K333" s="34">
        <v>92</v>
      </c>
      <c r="L333" s="33"/>
      <c r="M333" s="33"/>
      <c r="N333" s="55" t="s">
        <v>1713</v>
      </c>
      <c r="O333" s="55"/>
      <c r="P333" s="56">
        <v>6950</v>
      </c>
      <c r="Q333" s="33" t="s">
        <v>52</v>
      </c>
      <c r="R333" s="33" t="s">
        <v>52</v>
      </c>
      <c r="S333" s="33" t="s">
        <v>52</v>
      </c>
      <c r="T333" s="33" t="s">
        <v>53</v>
      </c>
      <c r="U333" s="33" t="s">
        <v>203</v>
      </c>
      <c r="V333" s="33" t="s">
        <v>204</v>
      </c>
      <c r="W333" s="86" t="s">
        <v>691</v>
      </c>
      <c r="X333" s="33" t="s">
        <v>56</v>
      </c>
      <c r="Y333" s="104">
        <v>45292</v>
      </c>
      <c r="Z333" s="104">
        <v>45473</v>
      </c>
      <c r="AA333" s="104" t="s">
        <v>57</v>
      </c>
      <c r="AB333" s="33"/>
      <c r="AC333" s="33"/>
      <c r="AD333" s="115" t="s">
        <v>58</v>
      </c>
      <c r="AE333" s="105"/>
      <c r="AF333" s="205"/>
      <c r="AG333" s="34" t="s">
        <v>52</v>
      </c>
      <c r="AH333" s="34">
        <v>92</v>
      </c>
      <c r="AI333" s="33">
        <v>92</v>
      </c>
      <c r="AJ333" s="33">
        <v>0</v>
      </c>
      <c r="AK333" s="33">
        <f t="shared" si="19"/>
        <v>0</v>
      </c>
      <c r="AL333" s="213">
        <f t="shared" si="18"/>
        <v>0</v>
      </c>
      <c r="AN333" s="214"/>
    </row>
    <row r="334" s="13" customFormat="1" ht="165" hidden="1" customHeight="1" spans="1:40">
      <c r="A334" s="34">
        <v>14</v>
      </c>
      <c r="B334" s="34" t="s">
        <v>864</v>
      </c>
      <c r="C334" s="33" t="s">
        <v>1399</v>
      </c>
      <c r="D334" s="33" t="s">
        <v>1400</v>
      </c>
      <c r="E334" s="33" t="s">
        <v>1714</v>
      </c>
      <c r="F334" s="33" t="s">
        <v>366</v>
      </c>
      <c r="G334" s="33" t="s">
        <v>1715</v>
      </c>
      <c r="H334" s="33" t="s">
        <v>48</v>
      </c>
      <c r="I334" s="66" t="s">
        <v>1716</v>
      </c>
      <c r="J334" s="34">
        <v>300</v>
      </c>
      <c r="K334" s="34">
        <v>300</v>
      </c>
      <c r="L334" s="33"/>
      <c r="M334" s="33"/>
      <c r="N334" s="55" t="s">
        <v>1717</v>
      </c>
      <c r="O334" s="55"/>
      <c r="P334" s="56" t="s">
        <v>1718</v>
      </c>
      <c r="Q334" s="33" t="s">
        <v>52</v>
      </c>
      <c r="R334" s="33" t="s">
        <v>52</v>
      </c>
      <c r="S334" s="33" t="s">
        <v>52</v>
      </c>
      <c r="T334" s="33" t="s">
        <v>53</v>
      </c>
      <c r="U334" s="33" t="s">
        <v>371</v>
      </c>
      <c r="V334" s="37" t="s">
        <v>372</v>
      </c>
      <c r="W334" s="91" t="s">
        <v>1719</v>
      </c>
      <c r="X334" s="33" t="s">
        <v>56</v>
      </c>
      <c r="Y334" s="104">
        <v>45292</v>
      </c>
      <c r="Z334" s="104">
        <v>45627</v>
      </c>
      <c r="AA334" s="104" t="s">
        <v>57</v>
      </c>
      <c r="AB334" s="33"/>
      <c r="AC334" s="33"/>
      <c r="AD334" s="115" t="s">
        <v>58</v>
      </c>
      <c r="AE334" s="105"/>
      <c r="AF334" s="205"/>
      <c r="AG334" s="34" t="s">
        <v>52</v>
      </c>
      <c r="AH334" s="34">
        <v>300</v>
      </c>
      <c r="AI334" s="33">
        <v>200</v>
      </c>
      <c r="AJ334" s="33">
        <v>0</v>
      </c>
      <c r="AK334" s="33">
        <f t="shared" si="19"/>
        <v>100</v>
      </c>
      <c r="AL334" s="213">
        <f t="shared" si="18"/>
        <v>0</v>
      </c>
      <c r="AN334" s="214"/>
    </row>
    <row r="335" s="13" customFormat="1" ht="248" hidden="1" customHeight="1" spans="1:40">
      <c r="A335" s="34">
        <v>15</v>
      </c>
      <c r="B335" s="34" t="s">
        <v>864</v>
      </c>
      <c r="C335" s="33" t="s">
        <v>1399</v>
      </c>
      <c r="D335" s="33" t="s">
        <v>1400</v>
      </c>
      <c r="E335" s="33" t="s">
        <v>1720</v>
      </c>
      <c r="F335" s="33" t="s">
        <v>207</v>
      </c>
      <c r="G335" s="33" t="s">
        <v>1721</v>
      </c>
      <c r="H335" s="33" t="s">
        <v>48</v>
      </c>
      <c r="I335" s="55" t="s">
        <v>1722</v>
      </c>
      <c r="J335" s="34">
        <v>180</v>
      </c>
      <c r="K335" s="34"/>
      <c r="L335" s="33">
        <v>180</v>
      </c>
      <c r="M335" s="33"/>
      <c r="N335" s="55" t="s">
        <v>1723</v>
      </c>
      <c r="O335" s="55"/>
      <c r="P335" s="56" t="s">
        <v>1724</v>
      </c>
      <c r="Q335" s="33" t="s">
        <v>52</v>
      </c>
      <c r="R335" s="33" t="s">
        <v>52</v>
      </c>
      <c r="S335" s="33" t="s">
        <v>52</v>
      </c>
      <c r="T335" s="33" t="s">
        <v>53</v>
      </c>
      <c r="U335" s="33" t="s">
        <v>212</v>
      </c>
      <c r="V335" s="33" t="s">
        <v>213</v>
      </c>
      <c r="W335" s="86" t="s">
        <v>1725</v>
      </c>
      <c r="X335" s="33" t="s">
        <v>56</v>
      </c>
      <c r="Y335" s="104">
        <v>45352</v>
      </c>
      <c r="Z335" s="104">
        <v>45627</v>
      </c>
      <c r="AA335" s="104" t="s">
        <v>57</v>
      </c>
      <c r="AB335" s="33"/>
      <c r="AC335" s="33"/>
      <c r="AD335" s="115" t="s">
        <v>58</v>
      </c>
      <c r="AE335" s="105"/>
      <c r="AF335" s="205"/>
      <c r="AG335" s="34" t="s">
        <v>520</v>
      </c>
      <c r="AH335" s="34">
        <v>180</v>
      </c>
      <c r="AI335" s="33"/>
      <c r="AJ335" s="33">
        <v>180</v>
      </c>
      <c r="AK335" s="33">
        <f t="shared" si="19"/>
        <v>0</v>
      </c>
      <c r="AL335" s="213">
        <f t="shared" si="18"/>
        <v>0</v>
      </c>
      <c r="AN335" s="214">
        <f>L335-AJ335</f>
        <v>0</v>
      </c>
    </row>
    <row r="336" s="4" customFormat="1" ht="172" hidden="1" customHeight="1" spans="1:40">
      <c r="A336" s="33">
        <v>16</v>
      </c>
      <c r="B336" s="34" t="s">
        <v>864</v>
      </c>
      <c r="C336" s="37" t="s">
        <v>1399</v>
      </c>
      <c r="D336" s="37" t="s">
        <v>1400</v>
      </c>
      <c r="E336" s="37" t="s">
        <v>1726</v>
      </c>
      <c r="F336" s="37" t="s">
        <v>91</v>
      </c>
      <c r="G336" s="37" t="s">
        <v>1078</v>
      </c>
      <c r="H336" s="37" t="s">
        <v>48</v>
      </c>
      <c r="I336" s="73" t="s">
        <v>1727</v>
      </c>
      <c r="J336" s="34">
        <v>300</v>
      </c>
      <c r="K336" s="34">
        <v>300</v>
      </c>
      <c r="L336" s="33"/>
      <c r="M336" s="33"/>
      <c r="N336" s="73" t="s">
        <v>1728</v>
      </c>
      <c r="O336" s="73"/>
      <c r="P336" s="171" t="s">
        <v>1729</v>
      </c>
      <c r="Q336" s="37" t="s">
        <v>52</v>
      </c>
      <c r="R336" s="37" t="s">
        <v>52</v>
      </c>
      <c r="S336" s="37" t="s">
        <v>52</v>
      </c>
      <c r="T336" s="37" t="s">
        <v>53</v>
      </c>
      <c r="U336" s="37" t="s">
        <v>95</v>
      </c>
      <c r="V336" s="37" t="s">
        <v>1730</v>
      </c>
      <c r="W336" s="91">
        <v>18388548888</v>
      </c>
      <c r="X336" s="33" t="s">
        <v>56</v>
      </c>
      <c r="Y336" s="124">
        <v>45383</v>
      </c>
      <c r="Z336" s="124">
        <v>45474</v>
      </c>
      <c r="AA336" s="104" t="s">
        <v>57</v>
      </c>
      <c r="AB336" s="37"/>
      <c r="AC336" s="37"/>
      <c r="AD336" s="115" t="s">
        <v>58</v>
      </c>
      <c r="AE336" s="105"/>
      <c r="AF336" s="205"/>
      <c r="AG336" s="34" t="s">
        <v>52</v>
      </c>
      <c r="AH336" s="34">
        <v>300</v>
      </c>
      <c r="AI336" s="33">
        <v>200</v>
      </c>
      <c r="AJ336" s="33">
        <v>0</v>
      </c>
      <c r="AK336" s="33">
        <f t="shared" si="19"/>
        <v>100</v>
      </c>
      <c r="AL336" s="213">
        <f t="shared" si="18"/>
        <v>0</v>
      </c>
      <c r="AN336" s="214"/>
    </row>
    <row r="337" s="4" customFormat="1" ht="145" hidden="1" customHeight="1" spans="1:233">
      <c r="A337" s="34">
        <v>17</v>
      </c>
      <c r="B337" s="34" t="s">
        <v>864</v>
      </c>
      <c r="C337" s="33" t="s">
        <v>1399</v>
      </c>
      <c r="D337" s="33" t="s">
        <v>1400</v>
      </c>
      <c r="E337" s="33" t="s">
        <v>1731</v>
      </c>
      <c r="F337" s="33" t="s">
        <v>207</v>
      </c>
      <c r="G337" s="33" t="s">
        <v>1732</v>
      </c>
      <c r="H337" s="33" t="s">
        <v>48</v>
      </c>
      <c r="I337" s="55" t="s">
        <v>1733</v>
      </c>
      <c r="J337" s="34">
        <v>180</v>
      </c>
      <c r="K337" s="34">
        <v>180</v>
      </c>
      <c r="L337" s="33"/>
      <c r="M337" s="33"/>
      <c r="N337" s="55" t="s">
        <v>1734</v>
      </c>
      <c r="O337" s="55"/>
      <c r="P337" s="56" t="s">
        <v>1735</v>
      </c>
      <c r="Q337" s="33" t="s">
        <v>52</v>
      </c>
      <c r="R337" s="33" t="s">
        <v>52</v>
      </c>
      <c r="S337" s="33" t="s">
        <v>52</v>
      </c>
      <c r="T337" s="33" t="s">
        <v>53</v>
      </c>
      <c r="U337" s="33" t="s">
        <v>212</v>
      </c>
      <c r="V337" s="33" t="s">
        <v>213</v>
      </c>
      <c r="W337" s="86">
        <v>13529597887</v>
      </c>
      <c r="X337" s="33" t="s">
        <v>56</v>
      </c>
      <c r="Y337" s="104">
        <v>45292</v>
      </c>
      <c r="Z337" s="104">
        <v>45627</v>
      </c>
      <c r="AA337" s="104" t="s">
        <v>57</v>
      </c>
      <c r="AB337" s="33"/>
      <c r="AC337" s="33"/>
      <c r="AD337" s="115" t="s">
        <v>58</v>
      </c>
      <c r="AE337" s="105"/>
      <c r="AF337" s="205"/>
      <c r="AG337" s="34" t="s">
        <v>52</v>
      </c>
      <c r="AH337" s="34">
        <v>180</v>
      </c>
      <c r="AI337" s="33">
        <v>100</v>
      </c>
      <c r="AJ337" s="33">
        <v>0</v>
      </c>
      <c r="AK337" s="33">
        <f t="shared" si="19"/>
        <v>80</v>
      </c>
      <c r="AL337" s="213">
        <f t="shared" si="18"/>
        <v>0</v>
      </c>
      <c r="AM337" s="13"/>
      <c r="AN337" s="214"/>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c r="DM337" s="13"/>
      <c r="DN337" s="13"/>
      <c r="DO337" s="13"/>
      <c r="DP337" s="13"/>
      <c r="DQ337" s="13"/>
      <c r="DR337" s="13"/>
      <c r="DS337" s="13"/>
      <c r="DT337" s="13"/>
      <c r="DU337" s="13"/>
      <c r="DV337" s="13"/>
      <c r="DW337" s="13"/>
      <c r="DX337" s="13"/>
      <c r="DY337" s="13"/>
      <c r="DZ337" s="13"/>
      <c r="EA337" s="13"/>
      <c r="EB337" s="13"/>
      <c r="EC337" s="13"/>
      <c r="ED337" s="13"/>
      <c r="EE337" s="13"/>
      <c r="EF337" s="13"/>
      <c r="EG337" s="13"/>
      <c r="EH337" s="13"/>
      <c r="EI337" s="13"/>
      <c r="EJ337" s="13"/>
      <c r="EK337" s="13"/>
      <c r="EL337" s="13"/>
      <c r="EM337" s="13"/>
      <c r="EN337" s="13"/>
      <c r="EO337" s="13"/>
      <c r="EP337" s="13"/>
      <c r="EQ337" s="13"/>
      <c r="ER337" s="13"/>
      <c r="ES337" s="13"/>
      <c r="ET337" s="13"/>
      <c r="EU337" s="13"/>
      <c r="EV337" s="13"/>
      <c r="EW337" s="13"/>
      <c r="EX337" s="13"/>
      <c r="EY337" s="13"/>
      <c r="EZ337" s="13"/>
      <c r="FA337" s="13"/>
      <c r="FB337" s="13"/>
      <c r="FC337" s="13"/>
      <c r="FD337" s="13"/>
      <c r="FE337" s="13"/>
      <c r="FF337" s="13"/>
      <c r="FG337" s="13"/>
      <c r="FH337" s="13"/>
      <c r="FI337" s="13"/>
      <c r="FJ337" s="13"/>
      <c r="FK337" s="13"/>
      <c r="FL337" s="13"/>
      <c r="FM337" s="13"/>
      <c r="FN337" s="13"/>
      <c r="FO337" s="13"/>
      <c r="FP337" s="13"/>
      <c r="FQ337" s="13"/>
      <c r="FR337" s="13"/>
      <c r="FS337" s="13"/>
      <c r="FT337" s="13"/>
      <c r="FU337" s="13"/>
      <c r="FV337" s="13"/>
      <c r="FW337" s="13"/>
      <c r="FX337" s="13"/>
      <c r="FY337" s="13"/>
      <c r="FZ337" s="13"/>
      <c r="GA337" s="13"/>
      <c r="GB337" s="13"/>
      <c r="GC337" s="13"/>
      <c r="GD337" s="13"/>
      <c r="GE337" s="13"/>
      <c r="GF337" s="13"/>
      <c r="GG337" s="13"/>
      <c r="GH337" s="13"/>
      <c r="GI337" s="13"/>
      <c r="GJ337" s="13"/>
      <c r="GK337" s="13"/>
      <c r="GL337" s="13"/>
      <c r="GM337" s="13"/>
      <c r="GN337" s="13"/>
      <c r="GO337" s="13"/>
      <c r="GP337" s="13"/>
      <c r="GQ337" s="13"/>
      <c r="GR337" s="13"/>
      <c r="GS337" s="13"/>
      <c r="GT337" s="13"/>
      <c r="GU337" s="13"/>
      <c r="GV337" s="13"/>
      <c r="GW337" s="13"/>
      <c r="GX337" s="13"/>
      <c r="GY337" s="13"/>
      <c r="GZ337" s="13"/>
      <c r="HA337" s="13"/>
      <c r="HB337" s="13"/>
      <c r="HC337" s="13"/>
      <c r="HD337" s="13"/>
      <c r="HE337" s="13"/>
      <c r="HF337" s="13"/>
      <c r="HG337" s="13"/>
      <c r="HH337" s="13"/>
      <c r="HI337" s="13"/>
      <c r="HJ337" s="13"/>
      <c r="HK337" s="13"/>
      <c r="HL337" s="13"/>
      <c r="HM337" s="13"/>
      <c r="HN337" s="13"/>
      <c r="HO337" s="13"/>
      <c r="HP337" s="13"/>
      <c r="HQ337" s="13"/>
      <c r="HR337" s="13"/>
      <c r="HS337" s="13"/>
      <c r="HT337" s="13"/>
      <c r="HU337" s="13"/>
      <c r="HV337" s="13"/>
      <c r="HW337" s="13"/>
      <c r="HX337" s="13"/>
      <c r="HY337" s="13"/>
    </row>
    <row r="338" s="4" customFormat="1" ht="154" hidden="1" customHeight="1" spans="1:40">
      <c r="A338" s="34">
        <v>18</v>
      </c>
      <c r="B338" s="34" t="s">
        <v>864</v>
      </c>
      <c r="C338" s="37" t="s">
        <v>865</v>
      </c>
      <c r="D338" s="37" t="s">
        <v>866</v>
      </c>
      <c r="E338" s="37" t="s">
        <v>1736</v>
      </c>
      <c r="F338" s="37" t="s">
        <v>46</v>
      </c>
      <c r="G338" s="37" t="s">
        <v>1737</v>
      </c>
      <c r="H338" s="37" t="s">
        <v>48</v>
      </c>
      <c r="I338" s="73" t="s">
        <v>1738</v>
      </c>
      <c r="J338" s="34">
        <v>100</v>
      </c>
      <c r="K338" s="34"/>
      <c r="L338" s="33">
        <v>100</v>
      </c>
      <c r="M338" s="33"/>
      <c r="N338" s="73" t="s">
        <v>1739</v>
      </c>
      <c r="O338" s="73" t="s">
        <v>52</v>
      </c>
      <c r="P338" s="171">
        <v>794</v>
      </c>
      <c r="Q338" s="37" t="s">
        <v>52</v>
      </c>
      <c r="R338" s="37" t="s">
        <v>52</v>
      </c>
      <c r="S338" s="37" t="s">
        <v>52</v>
      </c>
      <c r="T338" s="37" t="s">
        <v>53</v>
      </c>
      <c r="U338" s="37" t="s">
        <v>447</v>
      </c>
      <c r="V338" s="37" t="s">
        <v>1740</v>
      </c>
      <c r="W338" s="91" t="s">
        <v>1741</v>
      </c>
      <c r="X338" s="33" t="s">
        <v>56</v>
      </c>
      <c r="Y338" s="124">
        <v>45392</v>
      </c>
      <c r="Z338" s="124">
        <v>45636</v>
      </c>
      <c r="AA338" s="104" t="s">
        <v>57</v>
      </c>
      <c r="AB338" s="37"/>
      <c r="AC338" s="37"/>
      <c r="AD338" s="115" t="s">
        <v>58</v>
      </c>
      <c r="AE338" s="105"/>
      <c r="AF338" s="205"/>
      <c r="AG338" s="34" t="s">
        <v>520</v>
      </c>
      <c r="AH338" s="34">
        <v>100</v>
      </c>
      <c r="AI338" s="33"/>
      <c r="AJ338" s="33">
        <v>100</v>
      </c>
      <c r="AK338" s="33">
        <f t="shared" si="19"/>
        <v>0</v>
      </c>
      <c r="AL338" s="213">
        <f t="shared" si="18"/>
        <v>0</v>
      </c>
      <c r="AN338" s="214">
        <f>L338-AJ338</f>
        <v>0</v>
      </c>
    </row>
    <row r="339" s="4" customFormat="1" ht="118" hidden="1" customHeight="1" spans="1:233">
      <c r="A339" s="33">
        <v>19</v>
      </c>
      <c r="B339" s="34" t="s">
        <v>864</v>
      </c>
      <c r="C339" s="33" t="s">
        <v>1399</v>
      </c>
      <c r="D339" s="33" t="s">
        <v>1400</v>
      </c>
      <c r="E339" s="33" t="s">
        <v>1742</v>
      </c>
      <c r="F339" s="33" t="s">
        <v>215</v>
      </c>
      <c r="G339" s="33" t="s">
        <v>1743</v>
      </c>
      <c r="H339" s="33" t="s">
        <v>48</v>
      </c>
      <c r="I339" s="55" t="s">
        <v>1744</v>
      </c>
      <c r="J339" s="34">
        <v>300</v>
      </c>
      <c r="K339" s="34">
        <v>300</v>
      </c>
      <c r="L339" s="33"/>
      <c r="M339" s="33"/>
      <c r="N339" s="55" t="s">
        <v>1745</v>
      </c>
      <c r="O339" s="55"/>
      <c r="P339" s="56" t="s">
        <v>1746</v>
      </c>
      <c r="Q339" s="33" t="s">
        <v>52</v>
      </c>
      <c r="R339" s="33" t="s">
        <v>52</v>
      </c>
      <c r="S339" s="33" t="s">
        <v>52</v>
      </c>
      <c r="T339" s="33" t="s">
        <v>53</v>
      </c>
      <c r="U339" s="33" t="s">
        <v>220</v>
      </c>
      <c r="V339" s="33" t="s">
        <v>304</v>
      </c>
      <c r="W339" s="86">
        <v>15287849999</v>
      </c>
      <c r="X339" s="33" t="s">
        <v>56</v>
      </c>
      <c r="Y339" s="104">
        <v>45352</v>
      </c>
      <c r="Z339" s="104">
        <v>45627</v>
      </c>
      <c r="AA339" s="104" t="s">
        <v>57</v>
      </c>
      <c r="AB339" s="33"/>
      <c r="AC339" s="33"/>
      <c r="AD339" s="115" t="s">
        <v>58</v>
      </c>
      <c r="AE339" s="105"/>
      <c r="AF339" s="205"/>
      <c r="AG339" s="34" t="s">
        <v>52</v>
      </c>
      <c r="AH339" s="34">
        <v>300</v>
      </c>
      <c r="AI339" s="33">
        <v>100</v>
      </c>
      <c r="AJ339" s="33">
        <v>0</v>
      </c>
      <c r="AK339" s="33">
        <f t="shared" si="19"/>
        <v>200</v>
      </c>
      <c r="AL339" s="213">
        <f t="shared" si="18"/>
        <v>0</v>
      </c>
      <c r="AM339" s="13"/>
      <c r="AN339" s="214"/>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c r="DO339" s="13"/>
      <c r="DP339" s="13"/>
      <c r="DQ339" s="13"/>
      <c r="DR339" s="13"/>
      <c r="DS339" s="13"/>
      <c r="DT339" s="13"/>
      <c r="DU339" s="13"/>
      <c r="DV339" s="13"/>
      <c r="DW339" s="13"/>
      <c r="DX339" s="13"/>
      <c r="DY339" s="13"/>
      <c r="DZ339" s="13"/>
      <c r="EA339" s="13"/>
      <c r="EB339" s="13"/>
      <c r="EC339" s="13"/>
      <c r="ED339" s="13"/>
      <c r="EE339" s="13"/>
      <c r="EF339" s="13"/>
      <c r="EG339" s="13"/>
      <c r="EH339" s="13"/>
      <c r="EI339" s="13"/>
      <c r="EJ339" s="13"/>
      <c r="EK339" s="13"/>
      <c r="EL339" s="13"/>
      <c r="EM339" s="13"/>
      <c r="EN339" s="13"/>
      <c r="EO339" s="13"/>
      <c r="EP339" s="13"/>
      <c r="EQ339" s="13"/>
      <c r="ER339" s="13"/>
      <c r="ES339" s="13"/>
      <c r="ET339" s="13"/>
      <c r="EU339" s="13"/>
      <c r="EV339" s="13"/>
      <c r="EW339" s="13"/>
      <c r="EX339" s="13"/>
      <c r="EY339" s="13"/>
      <c r="EZ339" s="13"/>
      <c r="FA339" s="13"/>
      <c r="FB339" s="13"/>
      <c r="FC339" s="13"/>
      <c r="FD339" s="13"/>
      <c r="FE339" s="13"/>
      <c r="FF339" s="13"/>
      <c r="FG339" s="13"/>
      <c r="FH339" s="13"/>
      <c r="FI339" s="13"/>
      <c r="FJ339" s="13"/>
      <c r="FK339" s="13"/>
      <c r="FL339" s="13"/>
      <c r="FM339" s="13"/>
      <c r="FN339" s="13"/>
      <c r="FO339" s="13"/>
      <c r="FP339" s="13"/>
      <c r="FQ339" s="13"/>
      <c r="FR339" s="13"/>
      <c r="FS339" s="13"/>
      <c r="FT339" s="13"/>
      <c r="FU339" s="13"/>
      <c r="FV339" s="13"/>
      <c r="FW339" s="13"/>
      <c r="FX339" s="13"/>
      <c r="FY339" s="13"/>
      <c r="FZ339" s="13"/>
      <c r="GA339" s="13"/>
      <c r="GB339" s="13"/>
      <c r="GC339" s="13"/>
      <c r="GD339" s="13"/>
      <c r="GE339" s="13"/>
      <c r="GF339" s="13"/>
      <c r="GG339" s="13"/>
      <c r="GH339" s="13"/>
      <c r="GI339" s="13"/>
      <c r="GJ339" s="13"/>
      <c r="GK339" s="13"/>
      <c r="GL339" s="13"/>
      <c r="GM339" s="13"/>
      <c r="GN339" s="13"/>
      <c r="GO339" s="13"/>
      <c r="GP339" s="13"/>
      <c r="GQ339" s="13"/>
      <c r="GR339" s="13"/>
      <c r="GS339" s="13"/>
      <c r="GT339" s="13"/>
      <c r="GU339" s="13"/>
      <c r="GV339" s="13"/>
      <c r="GW339" s="13"/>
      <c r="GX339" s="13"/>
      <c r="GY339" s="13"/>
      <c r="GZ339" s="13"/>
      <c r="HA339" s="13"/>
      <c r="HB339" s="13"/>
      <c r="HC339" s="13"/>
      <c r="HD339" s="13"/>
      <c r="HE339" s="13"/>
      <c r="HF339" s="13"/>
      <c r="HG339" s="13"/>
      <c r="HH339" s="13"/>
      <c r="HI339" s="13"/>
      <c r="HJ339" s="13"/>
      <c r="HK339" s="13"/>
      <c r="HL339" s="13"/>
      <c r="HM339" s="13"/>
      <c r="HN339" s="13"/>
      <c r="HO339" s="13"/>
      <c r="HP339" s="13"/>
      <c r="HQ339" s="13"/>
      <c r="HR339" s="13"/>
      <c r="HS339" s="13"/>
      <c r="HT339" s="13"/>
      <c r="HU339" s="13"/>
      <c r="HV339" s="13"/>
      <c r="HW339" s="13"/>
      <c r="HX339" s="13"/>
      <c r="HY339" s="13"/>
    </row>
    <row r="340" s="13" customFormat="1" ht="118" hidden="1" customHeight="1" spans="1:233">
      <c r="A340" s="34">
        <v>20</v>
      </c>
      <c r="B340" s="34" t="s">
        <v>864</v>
      </c>
      <c r="C340" s="33" t="s">
        <v>865</v>
      </c>
      <c r="D340" s="33" t="s">
        <v>866</v>
      </c>
      <c r="E340" s="33" t="s">
        <v>1747</v>
      </c>
      <c r="F340" s="33" t="s">
        <v>138</v>
      </c>
      <c r="G340" s="45" t="s">
        <v>1748</v>
      </c>
      <c r="H340" s="33" t="s">
        <v>48</v>
      </c>
      <c r="I340" s="55" t="s">
        <v>1749</v>
      </c>
      <c r="J340" s="34">
        <v>200</v>
      </c>
      <c r="K340" s="34">
        <v>200</v>
      </c>
      <c r="L340" s="33">
        <v>0</v>
      </c>
      <c r="M340" s="33">
        <v>0</v>
      </c>
      <c r="N340" s="55" t="s">
        <v>1750</v>
      </c>
      <c r="O340" s="55"/>
      <c r="P340" s="56" t="s">
        <v>1751</v>
      </c>
      <c r="Q340" s="33" t="s">
        <v>52</v>
      </c>
      <c r="R340" s="33" t="s">
        <v>52</v>
      </c>
      <c r="S340" s="33" t="s">
        <v>52</v>
      </c>
      <c r="T340" s="33" t="s">
        <v>53</v>
      </c>
      <c r="U340" s="33" t="s">
        <v>143</v>
      </c>
      <c r="V340" s="33" t="s">
        <v>144</v>
      </c>
      <c r="W340" s="86">
        <v>18287487666</v>
      </c>
      <c r="X340" s="33" t="s">
        <v>56</v>
      </c>
      <c r="Y340" s="104">
        <v>45392</v>
      </c>
      <c r="Z340" s="104">
        <v>45636</v>
      </c>
      <c r="AA340" s="104" t="s">
        <v>57</v>
      </c>
      <c r="AB340" s="33"/>
      <c r="AC340" s="33"/>
      <c r="AD340" s="115" t="s">
        <v>58</v>
      </c>
      <c r="AE340" s="105"/>
      <c r="AF340" s="205"/>
      <c r="AG340" s="34" t="s">
        <v>52</v>
      </c>
      <c r="AH340" s="34">
        <v>200</v>
      </c>
      <c r="AI340" s="33">
        <v>100</v>
      </c>
      <c r="AJ340" s="33">
        <v>0</v>
      </c>
      <c r="AK340" s="33">
        <f t="shared" si="19"/>
        <v>100</v>
      </c>
      <c r="AL340" s="213">
        <f t="shared" si="18"/>
        <v>0</v>
      </c>
      <c r="AM340" s="15"/>
      <c r="AN340" s="214"/>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row>
    <row r="341" s="4" customFormat="1" ht="146" hidden="1" customHeight="1" spans="1:233">
      <c r="A341" s="34">
        <v>21</v>
      </c>
      <c r="B341" s="34" t="s">
        <v>864</v>
      </c>
      <c r="C341" s="33" t="s">
        <v>1399</v>
      </c>
      <c r="D341" s="33" t="s">
        <v>1400</v>
      </c>
      <c r="E341" s="33" t="s">
        <v>1752</v>
      </c>
      <c r="F341" s="33" t="s">
        <v>121</v>
      </c>
      <c r="G341" s="33" t="s">
        <v>1753</v>
      </c>
      <c r="H341" s="33" t="s">
        <v>48</v>
      </c>
      <c r="I341" s="55" t="s">
        <v>1754</v>
      </c>
      <c r="J341" s="34">
        <v>300</v>
      </c>
      <c r="K341" s="34">
        <v>300</v>
      </c>
      <c r="L341" s="33"/>
      <c r="M341" s="33"/>
      <c r="N341" s="55" t="s">
        <v>1755</v>
      </c>
      <c r="O341" s="55"/>
      <c r="P341" s="56">
        <v>460</v>
      </c>
      <c r="Q341" s="33" t="s">
        <v>52</v>
      </c>
      <c r="R341" s="33" t="s">
        <v>52</v>
      </c>
      <c r="S341" s="33" t="s">
        <v>52</v>
      </c>
      <c r="T341" s="33" t="s">
        <v>53</v>
      </c>
      <c r="U341" s="33" t="s">
        <v>125</v>
      </c>
      <c r="V341" s="33" t="s">
        <v>126</v>
      </c>
      <c r="W341" s="86">
        <v>18725485666</v>
      </c>
      <c r="X341" s="33" t="s">
        <v>56</v>
      </c>
      <c r="Y341" s="104">
        <v>45352</v>
      </c>
      <c r="Z341" s="104">
        <v>45505</v>
      </c>
      <c r="AA341" s="104" t="s">
        <v>57</v>
      </c>
      <c r="AB341" s="33"/>
      <c r="AC341" s="33"/>
      <c r="AD341" s="115" t="s">
        <v>58</v>
      </c>
      <c r="AE341" s="105"/>
      <c r="AF341" s="205"/>
      <c r="AG341" s="34" t="s">
        <v>52</v>
      </c>
      <c r="AH341" s="34">
        <v>300</v>
      </c>
      <c r="AI341" s="33">
        <v>100</v>
      </c>
      <c r="AJ341" s="33">
        <v>0</v>
      </c>
      <c r="AK341" s="33">
        <f t="shared" si="19"/>
        <v>200</v>
      </c>
      <c r="AL341" s="213">
        <f t="shared" si="18"/>
        <v>0</v>
      </c>
      <c r="AM341" s="13"/>
      <c r="AN341" s="214"/>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c r="DM341" s="13"/>
      <c r="DN341" s="13"/>
      <c r="DO341" s="13"/>
      <c r="DP341" s="13"/>
      <c r="DQ341" s="13"/>
      <c r="DR341" s="13"/>
      <c r="DS341" s="13"/>
      <c r="DT341" s="13"/>
      <c r="DU341" s="13"/>
      <c r="DV341" s="13"/>
      <c r="DW341" s="13"/>
      <c r="DX341" s="13"/>
      <c r="DY341" s="13"/>
      <c r="DZ341" s="13"/>
      <c r="EA341" s="13"/>
      <c r="EB341" s="13"/>
      <c r="EC341" s="13"/>
      <c r="ED341" s="13"/>
      <c r="EE341" s="13"/>
      <c r="EF341" s="13"/>
      <c r="EG341" s="13"/>
      <c r="EH341" s="13"/>
      <c r="EI341" s="13"/>
      <c r="EJ341" s="13"/>
      <c r="EK341" s="13"/>
      <c r="EL341" s="13"/>
      <c r="EM341" s="13"/>
      <c r="EN341" s="13"/>
      <c r="EO341" s="13"/>
      <c r="EP341" s="13"/>
      <c r="EQ341" s="13"/>
      <c r="ER341" s="13"/>
      <c r="ES341" s="13"/>
      <c r="ET341" s="13"/>
      <c r="EU341" s="13"/>
      <c r="EV341" s="13"/>
      <c r="EW341" s="13"/>
      <c r="EX341" s="13"/>
      <c r="EY341" s="13"/>
      <c r="EZ341" s="13"/>
      <c r="FA341" s="13"/>
      <c r="FB341" s="13"/>
      <c r="FC341" s="13"/>
      <c r="FD341" s="13"/>
      <c r="FE341" s="13"/>
      <c r="FF341" s="13"/>
      <c r="FG341" s="13"/>
      <c r="FH341" s="13"/>
      <c r="FI341" s="13"/>
      <c r="FJ341" s="13"/>
      <c r="FK341" s="13"/>
      <c r="FL341" s="13"/>
      <c r="FM341" s="13"/>
      <c r="FN341" s="13"/>
      <c r="FO341" s="13"/>
      <c r="FP341" s="13"/>
      <c r="FQ341" s="13"/>
      <c r="FR341" s="13"/>
      <c r="FS341" s="13"/>
      <c r="FT341" s="13"/>
      <c r="FU341" s="13"/>
      <c r="FV341" s="13"/>
      <c r="FW341" s="13"/>
      <c r="FX341" s="13"/>
      <c r="FY341" s="13"/>
      <c r="FZ341" s="13"/>
      <c r="GA341" s="13"/>
      <c r="GB341" s="13"/>
      <c r="GC341" s="13"/>
      <c r="GD341" s="13"/>
      <c r="GE341" s="13"/>
      <c r="GF341" s="13"/>
      <c r="GG341" s="13"/>
      <c r="GH341" s="13"/>
      <c r="GI341" s="13"/>
      <c r="GJ341" s="13"/>
      <c r="GK341" s="13"/>
      <c r="GL341" s="13"/>
      <c r="GM341" s="13"/>
      <c r="GN341" s="13"/>
      <c r="GO341" s="13"/>
      <c r="GP341" s="13"/>
      <c r="GQ341" s="13"/>
      <c r="GR341" s="13"/>
      <c r="GS341" s="13"/>
      <c r="GT341" s="13"/>
      <c r="GU341" s="13"/>
      <c r="GV341" s="13"/>
      <c r="GW341" s="13"/>
      <c r="GX341" s="13"/>
      <c r="GY341" s="13"/>
      <c r="GZ341" s="13"/>
      <c r="HA341" s="13"/>
      <c r="HB341" s="13"/>
      <c r="HC341" s="13"/>
      <c r="HD341" s="13"/>
      <c r="HE341" s="13"/>
      <c r="HF341" s="13"/>
      <c r="HG341" s="13"/>
      <c r="HH341" s="13"/>
      <c r="HI341" s="13"/>
      <c r="HJ341" s="13"/>
      <c r="HK341" s="13"/>
      <c r="HL341" s="13"/>
      <c r="HM341" s="13"/>
      <c r="HN341" s="13"/>
      <c r="HO341" s="13"/>
      <c r="HP341" s="13"/>
      <c r="HQ341" s="13"/>
      <c r="HR341" s="13"/>
      <c r="HS341" s="13"/>
      <c r="HT341" s="13"/>
      <c r="HU341" s="13"/>
      <c r="HV341" s="13"/>
      <c r="HW341" s="13"/>
      <c r="HX341" s="13"/>
      <c r="HY341" s="13"/>
    </row>
    <row r="342" s="13" customFormat="1" ht="144" hidden="1" customHeight="1" spans="1:40">
      <c r="A342" s="33">
        <v>22</v>
      </c>
      <c r="B342" s="34" t="s">
        <v>864</v>
      </c>
      <c r="C342" s="33" t="s">
        <v>1399</v>
      </c>
      <c r="D342" s="33" t="s">
        <v>1400</v>
      </c>
      <c r="E342" s="33" t="s">
        <v>1756</v>
      </c>
      <c r="F342" s="33" t="s">
        <v>215</v>
      </c>
      <c r="G342" s="33" t="s">
        <v>1256</v>
      </c>
      <c r="H342" s="33" t="s">
        <v>48</v>
      </c>
      <c r="I342" s="55" t="s">
        <v>1757</v>
      </c>
      <c r="J342" s="34">
        <v>300</v>
      </c>
      <c r="K342" s="34">
        <v>300</v>
      </c>
      <c r="L342" s="33"/>
      <c r="M342" s="33"/>
      <c r="N342" s="55" t="s">
        <v>1758</v>
      </c>
      <c r="O342" s="55"/>
      <c r="P342" s="56" t="s">
        <v>1759</v>
      </c>
      <c r="Q342" s="33" t="s">
        <v>52</v>
      </c>
      <c r="R342" s="33" t="s">
        <v>52</v>
      </c>
      <c r="S342" s="33" t="s">
        <v>52</v>
      </c>
      <c r="T342" s="33" t="s">
        <v>53</v>
      </c>
      <c r="U342" s="33" t="s">
        <v>220</v>
      </c>
      <c r="V342" s="33" t="s">
        <v>304</v>
      </c>
      <c r="W342" s="86">
        <v>15287849999</v>
      </c>
      <c r="X342" s="33" t="s">
        <v>56</v>
      </c>
      <c r="Y342" s="104">
        <v>45352</v>
      </c>
      <c r="Z342" s="104">
        <v>45627</v>
      </c>
      <c r="AA342" s="104" t="s">
        <v>57</v>
      </c>
      <c r="AB342" s="33"/>
      <c r="AC342" s="33"/>
      <c r="AD342" s="115" t="s">
        <v>58</v>
      </c>
      <c r="AE342" s="105"/>
      <c r="AF342" s="205"/>
      <c r="AG342" s="34" t="s">
        <v>52</v>
      </c>
      <c r="AH342" s="34">
        <v>300</v>
      </c>
      <c r="AI342" s="33">
        <v>200</v>
      </c>
      <c r="AJ342" s="33">
        <v>0</v>
      </c>
      <c r="AK342" s="33">
        <f t="shared" si="19"/>
        <v>100</v>
      </c>
      <c r="AL342" s="213">
        <f t="shared" si="18"/>
        <v>0</v>
      </c>
      <c r="AN342" s="214"/>
    </row>
    <row r="343" s="15" customFormat="1" ht="69" hidden="1" customHeight="1" spans="1:233">
      <c r="A343" s="34">
        <v>23</v>
      </c>
      <c r="B343" s="34" t="s">
        <v>864</v>
      </c>
      <c r="C343" s="33" t="s">
        <v>1399</v>
      </c>
      <c r="D343" s="33" t="s">
        <v>1400</v>
      </c>
      <c r="E343" s="33" t="s">
        <v>1760</v>
      </c>
      <c r="F343" s="33" t="s">
        <v>270</v>
      </c>
      <c r="G343" s="33" t="s">
        <v>1761</v>
      </c>
      <c r="H343" s="33" t="s">
        <v>48</v>
      </c>
      <c r="I343" s="55" t="s">
        <v>1762</v>
      </c>
      <c r="J343" s="34">
        <v>300</v>
      </c>
      <c r="K343" s="34">
        <v>300</v>
      </c>
      <c r="L343" s="33"/>
      <c r="M343" s="33"/>
      <c r="N343" s="55" t="s">
        <v>1763</v>
      </c>
      <c r="O343" s="55"/>
      <c r="P343" s="56">
        <v>920</v>
      </c>
      <c r="Q343" s="33" t="s">
        <v>52</v>
      </c>
      <c r="R343" s="33" t="s">
        <v>52</v>
      </c>
      <c r="S343" s="33" t="s">
        <v>52</v>
      </c>
      <c r="T343" s="33" t="s">
        <v>53</v>
      </c>
      <c r="U343" s="33" t="s">
        <v>275</v>
      </c>
      <c r="V343" s="33" t="s">
        <v>276</v>
      </c>
      <c r="W343" s="86">
        <v>13769765966</v>
      </c>
      <c r="X343" s="33" t="s">
        <v>56</v>
      </c>
      <c r="Y343" s="104">
        <v>45292</v>
      </c>
      <c r="Z343" s="104">
        <v>45627</v>
      </c>
      <c r="AA343" s="104" t="s">
        <v>57</v>
      </c>
      <c r="AB343" s="33"/>
      <c r="AC343" s="33"/>
      <c r="AD343" s="115" t="s">
        <v>58</v>
      </c>
      <c r="AE343" s="105"/>
      <c r="AF343" s="205"/>
      <c r="AG343" s="34" t="s">
        <v>52</v>
      </c>
      <c r="AH343" s="34">
        <v>300</v>
      </c>
      <c r="AI343" s="33">
        <v>200</v>
      </c>
      <c r="AJ343" s="33">
        <v>0</v>
      </c>
      <c r="AK343" s="33">
        <f t="shared" si="19"/>
        <v>100</v>
      </c>
      <c r="AL343" s="213">
        <f t="shared" si="18"/>
        <v>0</v>
      </c>
      <c r="AM343" s="13"/>
      <c r="AN343" s="214"/>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c r="DM343" s="13"/>
      <c r="DN343" s="13"/>
      <c r="DO343" s="13"/>
      <c r="DP343" s="13"/>
      <c r="DQ343" s="13"/>
      <c r="DR343" s="13"/>
      <c r="DS343" s="13"/>
      <c r="DT343" s="13"/>
      <c r="DU343" s="13"/>
      <c r="DV343" s="13"/>
      <c r="DW343" s="13"/>
      <c r="DX343" s="13"/>
      <c r="DY343" s="13"/>
      <c r="DZ343" s="13"/>
      <c r="EA343" s="13"/>
      <c r="EB343" s="13"/>
      <c r="EC343" s="13"/>
      <c r="ED343" s="13"/>
      <c r="EE343" s="13"/>
      <c r="EF343" s="13"/>
      <c r="EG343" s="13"/>
      <c r="EH343" s="13"/>
      <c r="EI343" s="13"/>
      <c r="EJ343" s="13"/>
      <c r="EK343" s="13"/>
      <c r="EL343" s="13"/>
      <c r="EM343" s="13"/>
      <c r="EN343" s="13"/>
      <c r="EO343" s="13"/>
      <c r="EP343" s="13"/>
      <c r="EQ343" s="13"/>
      <c r="ER343" s="13"/>
      <c r="ES343" s="13"/>
      <c r="ET343" s="13"/>
      <c r="EU343" s="13"/>
      <c r="EV343" s="13"/>
      <c r="EW343" s="13"/>
      <c r="EX343" s="13"/>
      <c r="EY343" s="13"/>
      <c r="EZ343" s="13"/>
      <c r="FA343" s="13"/>
      <c r="FB343" s="13"/>
      <c r="FC343" s="13"/>
      <c r="FD343" s="13"/>
      <c r="FE343" s="13"/>
      <c r="FF343" s="13"/>
      <c r="FG343" s="13"/>
      <c r="FH343" s="13"/>
      <c r="FI343" s="13"/>
      <c r="FJ343" s="13"/>
      <c r="FK343" s="13"/>
      <c r="FL343" s="13"/>
      <c r="FM343" s="13"/>
      <c r="FN343" s="13"/>
      <c r="FO343" s="13"/>
      <c r="FP343" s="13"/>
      <c r="FQ343" s="13"/>
      <c r="FR343" s="13"/>
      <c r="FS343" s="13"/>
      <c r="FT343" s="13"/>
      <c r="FU343" s="13"/>
      <c r="FV343" s="13"/>
      <c r="FW343" s="13"/>
      <c r="FX343" s="13"/>
      <c r="FY343" s="13"/>
      <c r="FZ343" s="13"/>
      <c r="GA343" s="13"/>
      <c r="GB343" s="13"/>
      <c r="GC343" s="13"/>
      <c r="GD343" s="13"/>
      <c r="GE343" s="13"/>
      <c r="GF343" s="13"/>
      <c r="GG343" s="13"/>
      <c r="GH343" s="13"/>
      <c r="GI343" s="13"/>
      <c r="GJ343" s="13"/>
      <c r="GK343" s="13"/>
      <c r="GL343" s="13"/>
      <c r="GM343" s="13"/>
      <c r="GN343" s="13"/>
      <c r="GO343" s="13"/>
      <c r="GP343" s="13"/>
      <c r="GQ343" s="13"/>
      <c r="GR343" s="13"/>
      <c r="GS343" s="13"/>
      <c r="GT343" s="13"/>
      <c r="GU343" s="13"/>
      <c r="GV343" s="13"/>
      <c r="GW343" s="13"/>
      <c r="GX343" s="13"/>
      <c r="GY343" s="13"/>
      <c r="GZ343" s="13"/>
      <c r="HA343" s="13"/>
      <c r="HB343" s="13"/>
      <c r="HC343" s="13"/>
      <c r="HD343" s="13"/>
      <c r="HE343" s="13"/>
      <c r="HF343" s="13"/>
      <c r="HG343" s="13"/>
      <c r="HH343" s="13"/>
      <c r="HI343" s="13"/>
      <c r="HJ343" s="13"/>
      <c r="HK343" s="13"/>
      <c r="HL343" s="13"/>
      <c r="HM343" s="13"/>
      <c r="HN343" s="13"/>
      <c r="HO343" s="13"/>
      <c r="HP343" s="13"/>
      <c r="HQ343" s="13"/>
      <c r="HR343" s="13"/>
      <c r="HS343" s="13"/>
      <c r="HT343" s="13"/>
      <c r="HU343" s="13"/>
      <c r="HV343" s="13"/>
      <c r="HW343" s="13"/>
      <c r="HX343" s="13"/>
      <c r="HY343" s="13"/>
    </row>
    <row r="344" s="13" customFormat="1" ht="147" hidden="1" customHeight="1" spans="1:40">
      <c r="A344" s="34">
        <v>24</v>
      </c>
      <c r="B344" s="34" t="s">
        <v>864</v>
      </c>
      <c r="C344" s="33" t="s">
        <v>865</v>
      </c>
      <c r="D344" s="33" t="s">
        <v>866</v>
      </c>
      <c r="E344" s="33" t="s">
        <v>1764</v>
      </c>
      <c r="F344" s="33" t="s">
        <v>99</v>
      </c>
      <c r="G344" s="33" t="s">
        <v>1765</v>
      </c>
      <c r="H344" s="33" t="s">
        <v>48</v>
      </c>
      <c r="I344" s="55" t="s">
        <v>1766</v>
      </c>
      <c r="J344" s="34">
        <v>300</v>
      </c>
      <c r="K344" s="34">
        <v>300</v>
      </c>
      <c r="L344" s="33"/>
      <c r="M344" s="33"/>
      <c r="N344" s="55" t="s">
        <v>1767</v>
      </c>
      <c r="O344" s="55"/>
      <c r="P344" s="56" t="s">
        <v>1768</v>
      </c>
      <c r="Q344" s="33" t="s">
        <v>52</v>
      </c>
      <c r="R344" s="33" t="s">
        <v>52</v>
      </c>
      <c r="S344" s="33" t="s">
        <v>52</v>
      </c>
      <c r="T344" s="33" t="s">
        <v>53</v>
      </c>
      <c r="U344" s="33" t="s">
        <v>104</v>
      </c>
      <c r="V344" s="33" t="s">
        <v>105</v>
      </c>
      <c r="W344" s="86">
        <v>18087486777</v>
      </c>
      <c r="X344" s="33" t="s">
        <v>56</v>
      </c>
      <c r="Y344" s="104">
        <v>45352</v>
      </c>
      <c r="Z344" s="104">
        <v>45627</v>
      </c>
      <c r="AA344" s="104" t="s">
        <v>57</v>
      </c>
      <c r="AB344" s="33"/>
      <c r="AC344" s="33"/>
      <c r="AD344" s="115" t="s">
        <v>58</v>
      </c>
      <c r="AE344" s="105"/>
      <c r="AF344" s="205"/>
      <c r="AG344" s="34" t="s">
        <v>52</v>
      </c>
      <c r="AH344" s="34">
        <v>300</v>
      </c>
      <c r="AI344" s="33">
        <v>100</v>
      </c>
      <c r="AJ344" s="33">
        <v>0</v>
      </c>
      <c r="AK344" s="33">
        <f t="shared" si="19"/>
        <v>200</v>
      </c>
      <c r="AL344" s="213">
        <f t="shared" si="18"/>
        <v>0</v>
      </c>
      <c r="AN344" s="214"/>
    </row>
    <row r="345" s="13" customFormat="1" ht="135" hidden="1" customHeight="1" spans="1:40">
      <c r="A345" s="33">
        <v>25</v>
      </c>
      <c r="B345" s="34" t="s">
        <v>864</v>
      </c>
      <c r="C345" s="33" t="s">
        <v>1399</v>
      </c>
      <c r="D345" s="33" t="s">
        <v>1400</v>
      </c>
      <c r="E345" s="33" t="s">
        <v>1769</v>
      </c>
      <c r="F345" s="169" t="s">
        <v>326</v>
      </c>
      <c r="G345" s="169" t="s">
        <v>1770</v>
      </c>
      <c r="H345" s="41" t="s">
        <v>48</v>
      </c>
      <c r="I345" s="172" t="s">
        <v>1771</v>
      </c>
      <c r="J345" s="169">
        <v>300</v>
      </c>
      <c r="K345" s="34">
        <v>300</v>
      </c>
      <c r="L345" s="34"/>
      <c r="M345" s="169"/>
      <c r="N345" s="173" t="s">
        <v>1772</v>
      </c>
      <c r="O345" s="59"/>
      <c r="P345" s="169">
        <v>1995</v>
      </c>
      <c r="Q345" s="169" t="s">
        <v>52</v>
      </c>
      <c r="R345" s="169" t="s">
        <v>52</v>
      </c>
      <c r="S345" s="169" t="s">
        <v>52</v>
      </c>
      <c r="T345" s="169" t="s">
        <v>53</v>
      </c>
      <c r="U345" s="169" t="s">
        <v>331</v>
      </c>
      <c r="V345" s="37" t="s">
        <v>332</v>
      </c>
      <c r="W345" s="91">
        <v>15924866855</v>
      </c>
      <c r="X345" s="33" t="s">
        <v>56</v>
      </c>
      <c r="Y345" s="184">
        <v>45292</v>
      </c>
      <c r="Z345" s="184">
        <v>45473</v>
      </c>
      <c r="AA345" s="104" t="s">
        <v>57</v>
      </c>
      <c r="AB345" s="135"/>
      <c r="AC345" s="185"/>
      <c r="AD345" s="115" t="s">
        <v>58</v>
      </c>
      <c r="AE345" s="105"/>
      <c r="AF345" s="205"/>
      <c r="AG345" s="34" t="s">
        <v>52</v>
      </c>
      <c r="AH345" s="169">
        <v>300</v>
      </c>
      <c r="AI345" s="34">
        <v>100</v>
      </c>
      <c r="AJ345" s="34"/>
      <c r="AK345" s="169">
        <f t="shared" si="19"/>
        <v>200</v>
      </c>
      <c r="AL345" s="213">
        <f t="shared" si="18"/>
        <v>0</v>
      </c>
      <c r="AN345" s="214"/>
    </row>
    <row r="346" s="13" customFormat="1" ht="144" hidden="1" customHeight="1" spans="1:40">
      <c r="A346" s="34">
        <v>26</v>
      </c>
      <c r="B346" s="34" t="s">
        <v>864</v>
      </c>
      <c r="C346" s="33" t="s">
        <v>1399</v>
      </c>
      <c r="D346" s="33" t="s">
        <v>1400</v>
      </c>
      <c r="E346" s="33" t="s">
        <v>1773</v>
      </c>
      <c r="F346" s="33" t="s">
        <v>179</v>
      </c>
      <c r="G346" s="33" t="s">
        <v>1774</v>
      </c>
      <c r="H346" s="33" t="s">
        <v>48</v>
      </c>
      <c r="I346" s="55" t="s">
        <v>1775</v>
      </c>
      <c r="J346" s="34">
        <v>300</v>
      </c>
      <c r="K346" s="34">
        <v>300</v>
      </c>
      <c r="L346" s="33">
        <v>0</v>
      </c>
      <c r="M346" s="33">
        <v>0</v>
      </c>
      <c r="N346" s="55" t="s">
        <v>1776</v>
      </c>
      <c r="O346" s="55"/>
      <c r="P346" s="56" t="s">
        <v>1777</v>
      </c>
      <c r="Q346" s="33" t="s">
        <v>52</v>
      </c>
      <c r="R346" s="33" t="s">
        <v>52</v>
      </c>
      <c r="S346" s="33" t="s">
        <v>52</v>
      </c>
      <c r="T346" s="33" t="s">
        <v>53</v>
      </c>
      <c r="U346" s="33" t="s">
        <v>184</v>
      </c>
      <c r="V346" s="33" t="s">
        <v>196</v>
      </c>
      <c r="W346" s="86">
        <v>13988995182</v>
      </c>
      <c r="X346" s="33" t="s">
        <v>56</v>
      </c>
      <c r="Y346" s="104">
        <v>45352</v>
      </c>
      <c r="Z346" s="104">
        <v>45627</v>
      </c>
      <c r="AA346" s="104" t="s">
        <v>57</v>
      </c>
      <c r="AB346" s="33"/>
      <c r="AC346" s="33"/>
      <c r="AD346" s="115" t="s">
        <v>58</v>
      </c>
      <c r="AE346" s="105"/>
      <c r="AF346" s="205"/>
      <c r="AG346" s="34" t="s">
        <v>52</v>
      </c>
      <c r="AH346" s="34">
        <v>300</v>
      </c>
      <c r="AI346" s="33">
        <v>200</v>
      </c>
      <c r="AJ346" s="33">
        <v>0</v>
      </c>
      <c r="AK346" s="33">
        <f t="shared" si="19"/>
        <v>100</v>
      </c>
      <c r="AL346" s="213">
        <f t="shared" si="18"/>
        <v>0</v>
      </c>
      <c r="AN346" s="214"/>
    </row>
    <row r="347" s="13" customFormat="1" ht="187" hidden="1" customHeight="1" spans="1:40">
      <c r="A347" s="34">
        <v>27</v>
      </c>
      <c r="B347" s="34" t="s">
        <v>864</v>
      </c>
      <c r="C347" s="33" t="s">
        <v>1399</v>
      </c>
      <c r="D347" s="33" t="s">
        <v>1400</v>
      </c>
      <c r="E347" s="33" t="s">
        <v>1778</v>
      </c>
      <c r="F347" s="33" t="s">
        <v>591</v>
      </c>
      <c r="G347" s="33" t="s">
        <v>1779</v>
      </c>
      <c r="H347" s="33" t="s">
        <v>48</v>
      </c>
      <c r="I347" s="55" t="s">
        <v>1780</v>
      </c>
      <c r="J347" s="34">
        <v>300</v>
      </c>
      <c r="K347" s="34">
        <v>300</v>
      </c>
      <c r="L347" s="33"/>
      <c r="M347" s="33"/>
      <c r="N347" s="55" t="s">
        <v>1781</v>
      </c>
      <c r="O347" s="55"/>
      <c r="P347" s="56" t="s">
        <v>1782</v>
      </c>
      <c r="Q347" s="33" t="s">
        <v>52</v>
      </c>
      <c r="R347" s="33" t="s">
        <v>52</v>
      </c>
      <c r="S347" s="33" t="s">
        <v>52</v>
      </c>
      <c r="T347" s="33" t="s">
        <v>53</v>
      </c>
      <c r="U347" s="33" t="s">
        <v>597</v>
      </c>
      <c r="V347" s="33" t="s">
        <v>598</v>
      </c>
      <c r="W347" s="86">
        <v>13887465735</v>
      </c>
      <c r="X347" s="33" t="s">
        <v>56</v>
      </c>
      <c r="Y347" s="104">
        <v>45292</v>
      </c>
      <c r="Z347" s="104">
        <v>45627</v>
      </c>
      <c r="AA347" s="104" t="s">
        <v>57</v>
      </c>
      <c r="AB347" s="33"/>
      <c r="AC347" s="33"/>
      <c r="AD347" s="115" t="s">
        <v>58</v>
      </c>
      <c r="AE347" s="105"/>
      <c r="AF347" s="205"/>
      <c r="AG347" s="34" t="s">
        <v>52</v>
      </c>
      <c r="AH347" s="34">
        <v>300</v>
      </c>
      <c r="AI347" s="33">
        <v>200</v>
      </c>
      <c r="AJ347" s="33">
        <v>0</v>
      </c>
      <c r="AK347" s="33">
        <f t="shared" si="19"/>
        <v>100</v>
      </c>
      <c r="AL347" s="213">
        <f t="shared" si="18"/>
        <v>0</v>
      </c>
      <c r="AN347" s="214"/>
    </row>
    <row r="348" s="13" customFormat="1" ht="301" hidden="1" customHeight="1" spans="1:40">
      <c r="A348" s="33">
        <v>28</v>
      </c>
      <c r="B348" s="34" t="s">
        <v>864</v>
      </c>
      <c r="C348" s="33" t="s">
        <v>1399</v>
      </c>
      <c r="D348" s="33" t="s">
        <v>1400</v>
      </c>
      <c r="E348" s="33" t="s">
        <v>1783</v>
      </c>
      <c r="F348" s="33" t="s">
        <v>198</v>
      </c>
      <c r="G348" s="33" t="s">
        <v>1784</v>
      </c>
      <c r="H348" s="33" t="s">
        <v>48</v>
      </c>
      <c r="I348" s="55" t="s">
        <v>1785</v>
      </c>
      <c r="J348" s="34">
        <v>125</v>
      </c>
      <c r="K348" s="34">
        <v>125</v>
      </c>
      <c r="L348" s="33"/>
      <c r="M348" s="33"/>
      <c r="N348" s="55" t="s">
        <v>1786</v>
      </c>
      <c r="O348" s="55"/>
      <c r="P348" s="33" t="s">
        <v>1787</v>
      </c>
      <c r="Q348" s="33" t="s">
        <v>52</v>
      </c>
      <c r="R348" s="33" t="s">
        <v>52</v>
      </c>
      <c r="S348" s="33" t="s">
        <v>52</v>
      </c>
      <c r="T348" s="33" t="s">
        <v>53</v>
      </c>
      <c r="U348" s="33" t="s">
        <v>203</v>
      </c>
      <c r="V348" s="33" t="s">
        <v>204</v>
      </c>
      <c r="W348" s="86">
        <v>15887905588</v>
      </c>
      <c r="X348" s="33" t="s">
        <v>56</v>
      </c>
      <c r="Y348" s="104">
        <v>45292</v>
      </c>
      <c r="Z348" s="104">
        <v>45627</v>
      </c>
      <c r="AA348" s="104" t="s">
        <v>57</v>
      </c>
      <c r="AB348" s="33"/>
      <c r="AC348" s="33"/>
      <c r="AD348" s="115" t="s">
        <v>58</v>
      </c>
      <c r="AE348" s="105"/>
      <c r="AF348" s="205"/>
      <c r="AG348" s="34" t="s">
        <v>52</v>
      </c>
      <c r="AH348" s="34">
        <v>125</v>
      </c>
      <c r="AI348" s="33">
        <v>100</v>
      </c>
      <c r="AJ348" s="33">
        <v>0</v>
      </c>
      <c r="AK348" s="33">
        <f t="shared" si="19"/>
        <v>25</v>
      </c>
      <c r="AL348" s="213">
        <f t="shared" si="18"/>
        <v>0</v>
      </c>
      <c r="AN348" s="214"/>
    </row>
    <row r="349" s="13" customFormat="1" ht="227" hidden="1" customHeight="1" spans="1:40">
      <c r="A349" s="34">
        <v>29</v>
      </c>
      <c r="B349" s="34" t="s">
        <v>864</v>
      </c>
      <c r="C349" s="33" t="s">
        <v>1399</v>
      </c>
      <c r="D349" s="33" t="s">
        <v>1400</v>
      </c>
      <c r="E349" s="33" t="s">
        <v>1788</v>
      </c>
      <c r="F349" s="33" t="s">
        <v>223</v>
      </c>
      <c r="G349" s="33" t="s">
        <v>1789</v>
      </c>
      <c r="H349" s="33" t="s">
        <v>48</v>
      </c>
      <c r="I349" s="55" t="s">
        <v>1790</v>
      </c>
      <c r="J349" s="34">
        <v>100</v>
      </c>
      <c r="K349" s="34">
        <v>100</v>
      </c>
      <c r="L349" s="33"/>
      <c r="M349" s="33"/>
      <c r="N349" s="55" t="s">
        <v>1791</v>
      </c>
      <c r="O349" s="55"/>
      <c r="P349" s="56">
        <v>520</v>
      </c>
      <c r="Q349" s="34" t="s">
        <v>56</v>
      </c>
      <c r="R349" s="33" t="s">
        <v>52</v>
      </c>
      <c r="S349" s="33" t="s">
        <v>52</v>
      </c>
      <c r="T349" s="33" t="s">
        <v>53</v>
      </c>
      <c r="U349" s="33" t="s">
        <v>228</v>
      </c>
      <c r="V349" s="33" t="s">
        <v>229</v>
      </c>
      <c r="W349" s="86">
        <v>13408705686</v>
      </c>
      <c r="X349" s="33" t="s">
        <v>56</v>
      </c>
      <c r="Y349" s="104">
        <v>45292</v>
      </c>
      <c r="Z349" s="104">
        <v>45566</v>
      </c>
      <c r="AA349" s="104" t="s">
        <v>57</v>
      </c>
      <c r="AB349" s="33"/>
      <c r="AC349" s="33"/>
      <c r="AD349" s="115" t="s">
        <v>58</v>
      </c>
      <c r="AE349" s="105"/>
      <c r="AF349" s="205"/>
      <c r="AG349" s="34" t="s">
        <v>52</v>
      </c>
      <c r="AH349" s="34">
        <v>100</v>
      </c>
      <c r="AI349" s="33">
        <v>100</v>
      </c>
      <c r="AJ349" s="33">
        <v>0</v>
      </c>
      <c r="AK349" s="33">
        <f t="shared" si="19"/>
        <v>0</v>
      </c>
      <c r="AL349" s="213">
        <f t="shared" si="18"/>
        <v>0</v>
      </c>
      <c r="AN349" s="214"/>
    </row>
    <row r="350" s="13" customFormat="1" ht="144" hidden="1" customHeight="1" spans="1:233">
      <c r="A350" s="34">
        <v>30</v>
      </c>
      <c r="B350" s="34" t="s">
        <v>864</v>
      </c>
      <c r="C350" s="33" t="s">
        <v>1399</v>
      </c>
      <c r="D350" s="33" t="s">
        <v>1400</v>
      </c>
      <c r="E350" s="33" t="s">
        <v>1792</v>
      </c>
      <c r="F350" s="33" t="s">
        <v>248</v>
      </c>
      <c r="G350" s="33" t="s">
        <v>493</v>
      </c>
      <c r="H350" s="33" t="s">
        <v>48</v>
      </c>
      <c r="I350" s="55" t="s">
        <v>1793</v>
      </c>
      <c r="J350" s="34">
        <v>299.717</v>
      </c>
      <c r="K350" s="34">
        <v>299.717</v>
      </c>
      <c r="L350" s="33"/>
      <c r="M350" s="33"/>
      <c r="N350" s="55" t="s">
        <v>1794</v>
      </c>
      <c r="O350" s="55"/>
      <c r="P350" s="56" t="s">
        <v>1795</v>
      </c>
      <c r="Q350" s="33" t="s">
        <v>52</v>
      </c>
      <c r="R350" s="33" t="s">
        <v>52</v>
      </c>
      <c r="S350" s="33" t="s">
        <v>52</v>
      </c>
      <c r="T350" s="33" t="s">
        <v>53</v>
      </c>
      <c r="U350" s="33" t="s">
        <v>253</v>
      </c>
      <c r="V350" s="33" t="s">
        <v>254</v>
      </c>
      <c r="W350" s="86">
        <v>13577395188</v>
      </c>
      <c r="X350" s="33" t="s">
        <v>56</v>
      </c>
      <c r="Y350" s="104">
        <v>45392</v>
      </c>
      <c r="Z350" s="104">
        <v>45636</v>
      </c>
      <c r="AA350" s="104" t="s">
        <v>57</v>
      </c>
      <c r="AB350" s="33"/>
      <c r="AC350" s="33"/>
      <c r="AD350" s="115" t="s">
        <v>58</v>
      </c>
      <c r="AE350" s="105"/>
      <c r="AF350" s="205"/>
      <c r="AG350" s="34" t="s">
        <v>52</v>
      </c>
      <c r="AH350" s="34">
        <v>299.717</v>
      </c>
      <c r="AI350" s="33">
        <v>100</v>
      </c>
      <c r="AJ350" s="33">
        <v>0</v>
      </c>
      <c r="AK350" s="33">
        <f t="shared" si="19"/>
        <v>199.717</v>
      </c>
      <c r="AL350" s="213">
        <f t="shared" si="18"/>
        <v>0</v>
      </c>
      <c r="AM350" s="15"/>
      <c r="AN350" s="214"/>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row>
    <row r="351" s="13" customFormat="1" ht="136" hidden="1" customHeight="1" spans="1:40">
      <c r="A351" s="33">
        <v>31</v>
      </c>
      <c r="B351" s="34" t="s">
        <v>864</v>
      </c>
      <c r="C351" s="33" t="s">
        <v>1399</v>
      </c>
      <c r="D351" s="33" t="s">
        <v>1400</v>
      </c>
      <c r="E351" s="33" t="s">
        <v>1796</v>
      </c>
      <c r="F351" s="33" t="s">
        <v>975</v>
      </c>
      <c r="G351" s="33" t="s">
        <v>1127</v>
      </c>
      <c r="H351" s="33" t="s">
        <v>48</v>
      </c>
      <c r="I351" s="55" t="s">
        <v>1797</v>
      </c>
      <c r="J351" s="34">
        <v>300</v>
      </c>
      <c r="K351" s="34">
        <v>300</v>
      </c>
      <c r="L351" s="33"/>
      <c r="M351" s="33"/>
      <c r="N351" s="57" t="s">
        <v>1798</v>
      </c>
      <c r="O351" s="55"/>
      <c r="P351" s="56">
        <v>1747</v>
      </c>
      <c r="Q351" s="33" t="s">
        <v>52</v>
      </c>
      <c r="R351" s="33" t="s">
        <v>52</v>
      </c>
      <c r="S351" s="33" t="s">
        <v>52</v>
      </c>
      <c r="T351" s="33" t="s">
        <v>53</v>
      </c>
      <c r="U351" s="33" t="s">
        <v>979</v>
      </c>
      <c r="V351" s="33" t="s">
        <v>1131</v>
      </c>
      <c r="W351" s="86" t="s">
        <v>1799</v>
      </c>
      <c r="X351" s="33" t="s">
        <v>56</v>
      </c>
      <c r="Y351" s="104">
        <v>45292</v>
      </c>
      <c r="Z351" s="104">
        <v>45627</v>
      </c>
      <c r="AA351" s="104" t="s">
        <v>57</v>
      </c>
      <c r="AB351" s="33"/>
      <c r="AC351" s="33"/>
      <c r="AD351" s="115" t="s">
        <v>58</v>
      </c>
      <c r="AE351" s="105"/>
      <c r="AF351" s="205"/>
      <c r="AG351" s="34" t="s">
        <v>52</v>
      </c>
      <c r="AH351" s="34">
        <v>300</v>
      </c>
      <c r="AI351" s="33">
        <v>200</v>
      </c>
      <c r="AJ351" s="33">
        <v>0</v>
      </c>
      <c r="AK351" s="33">
        <f t="shared" si="19"/>
        <v>100</v>
      </c>
      <c r="AL351" s="213">
        <f t="shared" si="18"/>
        <v>0</v>
      </c>
      <c r="AN351" s="214"/>
    </row>
    <row r="352" s="13" customFormat="1" ht="117" hidden="1" customHeight="1" spans="1:40">
      <c r="A352" s="34">
        <v>32</v>
      </c>
      <c r="B352" s="34" t="s">
        <v>864</v>
      </c>
      <c r="C352" s="34" t="s">
        <v>1399</v>
      </c>
      <c r="D352" s="34" t="s">
        <v>1400</v>
      </c>
      <c r="E352" s="34" t="s">
        <v>1800</v>
      </c>
      <c r="F352" s="34" t="s">
        <v>292</v>
      </c>
      <c r="G352" s="34" t="s">
        <v>1801</v>
      </c>
      <c r="H352" s="34" t="s">
        <v>48</v>
      </c>
      <c r="I352" s="59" t="s">
        <v>1802</v>
      </c>
      <c r="J352" s="34">
        <v>300</v>
      </c>
      <c r="K352" s="34">
        <v>300</v>
      </c>
      <c r="L352" s="34"/>
      <c r="M352" s="34"/>
      <c r="N352" s="59" t="s">
        <v>1803</v>
      </c>
      <c r="O352" s="59"/>
      <c r="P352" s="156" t="s">
        <v>1804</v>
      </c>
      <c r="Q352" s="34" t="s">
        <v>52</v>
      </c>
      <c r="R352" s="34" t="s">
        <v>52</v>
      </c>
      <c r="S352" s="34" t="s">
        <v>52</v>
      </c>
      <c r="T352" s="34" t="s">
        <v>53</v>
      </c>
      <c r="U352" s="34" t="s">
        <v>297</v>
      </c>
      <c r="V352" s="34" t="s">
        <v>298</v>
      </c>
      <c r="W352" s="87">
        <v>18008741541</v>
      </c>
      <c r="X352" s="33" t="s">
        <v>56</v>
      </c>
      <c r="Y352" s="107">
        <v>45352</v>
      </c>
      <c r="Z352" s="107">
        <v>45627</v>
      </c>
      <c r="AA352" s="104" t="s">
        <v>57</v>
      </c>
      <c r="AB352" s="33"/>
      <c r="AC352" s="33"/>
      <c r="AD352" s="115" t="s">
        <v>58</v>
      </c>
      <c r="AE352" s="105"/>
      <c r="AF352" s="205"/>
      <c r="AG352" s="34" t="s">
        <v>52</v>
      </c>
      <c r="AH352" s="34">
        <v>300</v>
      </c>
      <c r="AI352" s="34">
        <v>100</v>
      </c>
      <c r="AJ352" s="34">
        <v>0</v>
      </c>
      <c r="AK352" s="34">
        <f t="shared" si="19"/>
        <v>200</v>
      </c>
      <c r="AL352" s="213">
        <f t="shared" si="18"/>
        <v>0</v>
      </c>
      <c r="AN352" s="214"/>
    </row>
    <row r="353" s="15" customFormat="1" ht="264" hidden="1" customHeight="1" spans="1:233">
      <c r="A353" s="34">
        <v>33</v>
      </c>
      <c r="B353" s="34" t="s">
        <v>864</v>
      </c>
      <c r="C353" s="33" t="s">
        <v>1399</v>
      </c>
      <c r="D353" s="33" t="s">
        <v>1400</v>
      </c>
      <c r="E353" s="34" t="s">
        <v>1805</v>
      </c>
      <c r="F353" s="33" t="s">
        <v>366</v>
      </c>
      <c r="G353" s="33" t="s">
        <v>1806</v>
      </c>
      <c r="H353" s="33" t="s">
        <v>48</v>
      </c>
      <c r="I353" s="66" t="s">
        <v>1807</v>
      </c>
      <c r="J353" s="34">
        <v>300</v>
      </c>
      <c r="K353" s="34">
        <v>300</v>
      </c>
      <c r="L353" s="33"/>
      <c r="M353" s="33"/>
      <c r="N353" s="55" t="s">
        <v>1808</v>
      </c>
      <c r="O353" s="55"/>
      <c r="P353" s="56"/>
      <c r="Q353" s="33" t="s">
        <v>52</v>
      </c>
      <c r="R353" s="33" t="s">
        <v>52</v>
      </c>
      <c r="S353" s="33" t="s">
        <v>52</v>
      </c>
      <c r="T353" s="33" t="s">
        <v>53</v>
      </c>
      <c r="U353" s="33" t="s">
        <v>371</v>
      </c>
      <c r="V353" s="37" t="s">
        <v>372</v>
      </c>
      <c r="W353" s="91" t="s">
        <v>1719</v>
      </c>
      <c r="X353" s="33" t="s">
        <v>56</v>
      </c>
      <c r="Y353" s="104">
        <v>45292</v>
      </c>
      <c r="Z353" s="104">
        <v>45627</v>
      </c>
      <c r="AA353" s="104" t="s">
        <v>57</v>
      </c>
      <c r="AB353" s="33"/>
      <c r="AC353" s="33"/>
      <c r="AD353" s="115" t="s">
        <v>58</v>
      </c>
      <c r="AE353" s="105"/>
      <c r="AF353" s="205"/>
      <c r="AG353" s="34" t="s">
        <v>52</v>
      </c>
      <c r="AH353" s="34">
        <v>300</v>
      </c>
      <c r="AI353" s="33">
        <v>100</v>
      </c>
      <c r="AJ353" s="33">
        <v>0</v>
      </c>
      <c r="AK353" s="33">
        <f t="shared" si="19"/>
        <v>200</v>
      </c>
      <c r="AL353" s="213">
        <f t="shared" si="18"/>
        <v>0</v>
      </c>
      <c r="AM353" s="13"/>
      <c r="AN353" s="214"/>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c r="DD353" s="13"/>
      <c r="DE353" s="13"/>
      <c r="DF353" s="13"/>
      <c r="DG353" s="13"/>
      <c r="DH353" s="13"/>
      <c r="DI353" s="13"/>
      <c r="DJ353" s="13"/>
      <c r="DK353" s="13"/>
      <c r="DL353" s="13"/>
      <c r="DM353" s="13"/>
      <c r="DN353" s="13"/>
      <c r="DO353" s="13"/>
      <c r="DP353" s="13"/>
      <c r="DQ353" s="13"/>
      <c r="DR353" s="13"/>
      <c r="DS353" s="13"/>
      <c r="DT353" s="13"/>
      <c r="DU353" s="13"/>
      <c r="DV353" s="13"/>
      <c r="DW353" s="13"/>
      <c r="DX353" s="13"/>
      <c r="DY353" s="13"/>
      <c r="DZ353" s="13"/>
      <c r="EA353" s="13"/>
      <c r="EB353" s="13"/>
      <c r="EC353" s="13"/>
      <c r="ED353" s="13"/>
      <c r="EE353" s="13"/>
      <c r="EF353" s="13"/>
      <c r="EG353" s="13"/>
      <c r="EH353" s="13"/>
      <c r="EI353" s="13"/>
      <c r="EJ353" s="13"/>
      <c r="EK353" s="13"/>
      <c r="EL353" s="13"/>
      <c r="EM353" s="13"/>
      <c r="EN353" s="13"/>
      <c r="EO353" s="13"/>
      <c r="EP353" s="13"/>
      <c r="EQ353" s="13"/>
      <c r="ER353" s="13"/>
      <c r="ES353" s="13"/>
      <c r="ET353" s="13"/>
      <c r="EU353" s="13"/>
      <c r="EV353" s="13"/>
      <c r="EW353" s="13"/>
      <c r="EX353" s="13"/>
      <c r="EY353" s="13"/>
      <c r="EZ353" s="13"/>
      <c r="FA353" s="13"/>
      <c r="FB353" s="13"/>
      <c r="FC353" s="13"/>
      <c r="FD353" s="13"/>
      <c r="FE353" s="13"/>
      <c r="FF353" s="13"/>
      <c r="FG353" s="13"/>
      <c r="FH353" s="13"/>
      <c r="FI353" s="13"/>
      <c r="FJ353" s="13"/>
      <c r="FK353" s="13"/>
      <c r="FL353" s="13"/>
      <c r="FM353" s="13"/>
      <c r="FN353" s="13"/>
      <c r="FO353" s="13"/>
      <c r="FP353" s="13"/>
      <c r="FQ353" s="13"/>
      <c r="FR353" s="13"/>
      <c r="FS353" s="13"/>
      <c r="FT353" s="13"/>
      <c r="FU353" s="13"/>
      <c r="FV353" s="13"/>
      <c r="FW353" s="13"/>
      <c r="FX353" s="13"/>
      <c r="FY353" s="13"/>
      <c r="FZ353" s="13"/>
      <c r="GA353" s="13"/>
      <c r="GB353" s="13"/>
      <c r="GC353" s="13"/>
      <c r="GD353" s="13"/>
      <c r="GE353" s="13"/>
      <c r="GF353" s="13"/>
      <c r="GG353" s="13"/>
      <c r="GH353" s="13"/>
      <c r="GI353" s="13"/>
      <c r="GJ353" s="13"/>
      <c r="GK353" s="13"/>
      <c r="GL353" s="13"/>
      <c r="GM353" s="13"/>
      <c r="GN353" s="13"/>
      <c r="GO353" s="13"/>
      <c r="GP353" s="13"/>
      <c r="GQ353" s="13"/>
      <c r="GR353" s="13"/>
      <c r="GS353" s="13"/>
      <c r="GT353" s="13"/>
      <c r="GU353" s="13"/>
      <c r="GV353" s="13"/>
      <c r="GW353" s="13"/>
      <c r="GX353" s="13"/>
      <c r="GY353" s="13"/>
      <c r="GZ353" s="13"/>
      <c r="HA353" s="13"/>
      <c r="HB353" s="13"/>
      <c r="HC353" s="13"/>
      <c r="HD353" s="13"/>
      <c r="HE353" s="13"/>
      <c r="HF353" s="13"/>
      <c r="HG353" s="13"/>
      <c r="HH353" s="13"/>
      <c r="HI353" s="13"/>
      <c r="HJ353" s="13"/>
      <c r="HK353" s="13"/>
      <c r="HL353" s="13"/>
      <c r="HM353" s="13"/>
      <c r="HN353" s="13"/>
      <c r="HO353" s="13"/>
      <c r="HP353" s="13"/>
      <c r="HQ353" s="13"/>
      <c r="HR353" s="13"/>
      <c r="HS353" s="13"/>
      <c r="HT353" s="13"/>
      <c r="HU353" s="13"/>
      <c r="HV353" s="13"/>
      <c r="HW353" s="13"/>
      <c r="HX353" s="13"/>
      <c r="HY353" s="13"/>
    </row>
    <row r="354" s="13" customFormat="1" ht="91" hidden="1" customHeight="1" spans="1:40">
      <c r="A354" s="33">
        <v>34</v>
      </c>
      <c r="B354" s="34" t="s">
        <v>864</v>
      </c>
      <c r="C354" s="33" t="s">
        <v>1399</v>
      </c>
      <c r="D354" s="33" t="s">
        <v>1400</v>
      </c>
      <c r="E354" s="33" t="s">
        <v>1809</v>
      </c>
      <c r="F354" s="33" t="s">
        <v>256</v>
      </c>
      <c r="G354" s="33" t="s">
        <v>1810</v>
      </c>
      <c r="H354" s="33" t="s">
        <v>48</v>
      </c>
      <c r="I354" s="55" t="s">
        <v>1811</v>
      </c>
      <c r="J354" s="34">
        <v>400</v>
      </c>
      <c r="K354" s="34">
        <v>400</v>
      </c>
      <c r="L354" s="33"/>
      <c r="M354" s="33"/>
      <c r="N354" s="55" t="s">
        <v>1812</v>
      </c>
      <c r="O354" s="55"/>
      <c r="P354" s="56" t="s">
        <v>1813</v>
      </c>
      <c r="Q354" s="33" t="s">
        <v>52</v>
      </c>
      <c r="R354" s="33" t="s">
        <v>52</v>
      </c>
      <c r="S354" s="33" t="s">
        <v>52</v>
      </c>
      <c r="T354" s="33" t="s">
        <v>53</v>
      </c>
      <c r="U354" s="33" t="s">
        <v>261</v>
      </c>
      <c r="V354" s="33" t="s">
        <v>730</v>
      </c>
      <c r="W354" s="86">
        <v>15974665480</v>
      </c>
      <c r="X354" s="33" t="s">
        <v>56</v>
      </c>
      <c r="Y354" s="104">
        <v>45292</v>
      </c>
      <c r="Z354" s="104">
        <v>45627</v>
      </c>
      <c r="AA354" s="104" t="s">
        <v>57</v>
      </c>
      <c r="AB354" s="33"/>
      <c r="AC354" s="33"/>
      <c r="AD354" s="115" t="s">
        <v>58</v>
      </c>
      <c r="AE354" s="105"/>
      <c r="AF354" s="205"/>
      <c r="AG354" s="34" t="s">
        <v>52</v>
      </c>
      <c r="AH354" s="34">
        <v>400</v>
      </c>
      <c r="AI354" s="33">
        <v>200</v>
      </c>
      <c r="AJ354" s="33">
        <v>0</v>
      </c>
      <c r="AK354" s="33">
        <f t="shared" si="19"/>
        <v>200</v>
      </c>
      <c r="AL354" s="213">
        <f t="shared" si="18"/>
        <v>0</v>
      </c>
      <c r="AN354" s="214"/>
    </row>
    <row r="355" s="13" customFormat="1" ht="161" hidden="1" customHeight="1" spans="1:233">
      <c r="A355" s="34">
        <v>35</v>
      </c>
      <c r="B355" s="34" t="s">
        <v>864</v>
      </c>
      <c r="C355" s="37" t="s">
        <v>1399</v>
      </c>
      <c r="D355" s="37" t="s">
        <v>1400</v>
      </c>
      <c r="E355" s="37" t="s">
        <v>1814</v>
      </c>
      <c r="F355" s="37" t="s">
        <v>326</v>
      </c>
      <c r="G355" s="37" t="s">
        <v>1815</v>
      </c>
      <c r="H355" s="37" t="s">
        <v>48</v>
      </c>
      <c r="I355" s="73" t="s">
        <v>1816</v>
      </c>
      <c r="J355" s="34">
        <v>300</v>
      </c>
      <c r="K355" s="34">
        <v>300</v>
      </c>
      <c r="L355" s="33"/>
      <c r="M355" s="33"/>
      <c r="N355" s="73" t="s">
        <v>1817</v>
      </c>
      <c r="O355" s="73"/>
      <c r="P355" s="171">
        <v>310</v>
      </c>
      <c r="Q355" s="37" t="s">
        <v>52</v>
      </c>
      <c r="R355" s="37" t="s">
        <v>52</v>
      </c>
      <c r="S355" s="37" t="s">
        <v>52</v>
      </c>
      <c r="T355" s="37" t="s">
        <v>53</v>
      </c>
      <c r="U355" s="37" t="s">
        <v>331</v>
      </c>
      <c r="V355" s="37" t="s">
        <v>332</v>
      </c>
      <c r="W355" s="91">
        <v>15924866855</v>
      </c>
      <c r="X355" s="33" t="s">
        <v>56</v>
      </c>
      <c r="Y355" s="124">
        <v>45292</v>
      </c>
      <c r="Z355" s="124">
        <v>45473</v>
      </c>
      <c r="AA355" s="104" t="s">
        <v>57</v>
      </c>
      <c r="AB355" s="37"/>
      <c r="AC355" s="37"/>
      <c r="AD355" s="115" t="s">
        <v>58</v>
      </c>
      <c r="AE355" s="105"/>
      <c r="AF355" s="205"/>
      <c r="AG355" s="34" t="s">
        <v>52</v>
      </c>
      <c r="AH355" s="34">
        <v>300</v>
      </c>
      <c r="AI355" s="33">
        <v>200</v>
      </c>
      <c r="AJ355" s="33"/>
      <c r="AK355" s="33">
        <f t="shared" si="19"/>
        <v>100</v>
      </c>
      <c r="AL355" s="213">
        <f t="shared" si="18"/>
        <v>0</v>
      </c>
      <c r="AM355" s="4"/>
      <c r="AN355" s="21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c r="FH355" s="4"/>
      <c r="FI355" s="4"/>
      <c r="FJ355" s="4"/>
      <c r="FK355" s="4"/>
      <c r="FL355" s="4"/>
      <c r="FM355" s="4"/>
      <c r="FN355" s="4"/>
      <c r="FO355" s="4"/>
      <c r="FP355" s="4"/>
      <c r="FQ355" s="4"/>
      <c r="FR355" s="4"/>
      <c r="FS355" s="4"/>
      <c r="FT355" s="4"/>
      <c r="FU355" s="4"/>
      <c r="FV355" s="4"/>
      <c r="FW355" s="4"/>
      <c r="FX355" s="4"/>
      <c r="FY355" s="4"/>
      <c r="FZ355" s="4"/>
      <c r="GA355" s="4"/>
      <c r="GB355" s="4"/>
      <c r="GC355" s="4"/>
      <c r="GD355" s="4"/>
      <c r="GE355" s="4"/>
      <c r="GF355" s="4"/>
      <c r="GG355" s="4"/>
      <c r="GH355" s="4"/>
      <c r="GI355" s="4"/>
      <c r="GJ355" s="4"/>
      <c r="GK355" s="4"/>
      <c r="GL355" s="4"/>
      <c r="GM355" s="4"/>
      <c r="GN355" s="4"/>
      <c r="GO355" s="4"/>
      <c r="GP355" s="4"/>
      <c r="GQ355" s="4"/>
      <c r="GR355" s="4"/>
      <c r="GS355" s="4"/>
      <c r="GT355" s="4"/>
      <c r="GU355" s="4"/>
      <c r="GV355" s="4"/>
      <c r="GW355" s="4"/>
      <c r="GX355" s="4"/>
      <c r="GY355" s="4"/>
      <c r="GZ355" s="4"/>
      <c r="HA355" s="4"/>
      <c r="HB355" s="4"/>
      <c r="HC355" s="4"/>
      <c r="HD355" s="4"/>
      <c r="HE355" s="4"/>
      <c r="HF355" s="4"/>
      <c r="HG355" s="4"/>
      <c r="HH355" s="4"/>
      <c r="HI355" s="4"/>
      <c r="HJ355" s="4"/>
      <c r="HK355" s="4"/>
      <c r="HL355" s="4"/>
      <c r="HM355" s="4"/>
      <c r="HN355" s="4"/>
      <c r="HO355" s="4"/>
      <c r="HP355" s="4"/>
      <c r="HQ355" s="4"/>
      <c r="HR355" s="4"/>
      <c r="HS355" s="4"/>
      <c r="HT355" s="4"/>
      <c r="HU355" s="4"/>
      <c r="HV355" s="4"/>
      <c r="HW355" s="4"/>
      <c r="HX355" s="4"/>
      <c r="HY355" s="4"/>
    </row>
    <row r="356" s="13" customFormat="1" ht="130" hidden="1" customHeight="1" spans="1:40">
      <c r="A356" s="34">
        <v>36</v>
      </c>
      <c r="B356" s="34" t="s">
        <v>864</v>
      </c>
      <c r="C356" s="33" t="s">
        <v>1399</v>
      </c>
      <c r="D356" s="33" t="s">
        <v>1400</v>
      </c>
      <c r="E356" s="33" t="s">
        <v>1818</v>
      </c>
      <c r="F356" s="33" t="s">
        <v>112</v>
      </c>
      <c r="G356" s="33" t="s">
        <v>1819</v>
      </c>
      <c r="H356" s="33" t="s">
        <v>48</v>
      </c>
      <c r="I356" s="55" t="s">
        <v>1820</v>
      </c>
      <c r="J356" s="34">
        <v>190</v>
      </c>
      <c r="K356" s="34">
        <v>190</v>
      </c>
      <c r="L356" s="33"/>
      <c r="M356" s="33"/>
      <c r="N356" s="66" t="s">
        <v>1821</v>
      </c>
      <c r="O356" s="55"/>
      <c r="P356" s="56" t="s">
        <v>1822</v>
      </c>
      <c r="Q356" s="33" t="s">
        <v>52</v>
      </c>
      <c r="R356" s="33" t="s">
        <v>52</v>
      </c>
      <c r="S356" s="33" t="s">
        <v>52</v>
      </c>
      <c r="T356" s="33" t="s">
        <v>53</v>
      </c>
      <c r="U356" s="33" t="s">
        <v>118</v>
      </c>
      <c r="V356" s="33" t="s">
        <v>119</v>
      </c>
      <c r="W356" s="86">
        <v>13769875596</v>
      </c>
      <c r="X356" s="33" t="s">
        <v>56</v>
      </c>
      <c r="Y356" s="104">
        <v>45292</v>
      </c>
      <c r="Z356" s="104">
        <v>45627</v>
      </c>
      <c r="AA356" s="104" t="s">
        <v>57</v>
      </c>
      <c r="AB356" s="33"/>
      <c r="AC356" s="33"/>
      <c r="AD356" s="115" t="s">
        <v>58</v>
      </c>
      <c r="AE356" s="105"/>
      <c r="AF356" s="205"/>
      <c r="AG356" s="34" t="s">
        <v>52</v>
      </c>
      <c r="AH356" s="34">
        <v>190</v>
      </c>
      <c r="AI356" s="33">
        <v>100</v>
      </c>
      <c r="AJ356" s="33">
        <v>0</v>
      </c>
      <c r="AK356" s="33">
        <f t="shared" si="19"/>
        <v>90</v>
      </c>
      <c r="AL356" s="213">
        <f t="shared" si="18"/>
        <v>0</v>
      </c>
      <c r="AN356" s="214"/>
    </row>
    <row r="357" s="13" customFormat="1" ht="130" hidden="1" customHeight="1" spans="1:233">
      <c r="A357" s="33">
        <v>37</v>
      </c>
      <c r="B357" s="34" t="s">
        <v>864</v>
      </c>
      <c r="C357" s="37" t="s">
        <v>1399</v>
      </c>
      <c r="D357" s="37" t="s">
        <v>1400</v>
      </c>
      <c r="E357" s="37" t="s">
        <v>1823</v>
      </c>
      <c r="F357" s="37" t="s">
        <v>654</v>
      </c>
      <c r="G357" s="37" t="s">
        <v>1824</v>
      </c>
      <c r="H357" s="37" t="s">
        <v>48</v>
      </c>
      <c r="I357" s="73" t="s">
        <v>1825</v>
      </c>
      <c r="J357" s="34">
        <v>300</v>
      </c>
      <c r="K357" s="34">
        <v>300</v>
      </c>
      <c r="L357" s="33"/>
      <c r="M357" s="33"/>
      <c r="N357" s="73" t="s">
        <v>1826</v>
      </c>
      <c r="O357" s="73"/>
      <c r="P357" s="171" t="s">
        <v>1827</v>
      </c>
      <c r="Q357" s="37" t="s">
        <v>52</v>
      </c>
      <c r="R357" s="37" t="s">
        <v>52</v>
      </c>
      <c r="S357" s="37" t="s">
        <v>52</v>
      </c>
      <c r="T357" s="37" t="s">
        <v>53</v>
      </c>
      <c r="U357" s="37" t="s">
        <v>658</v>
      </c>
      <c r="V357" s="37" t="s">
        <v>775</v>
      </c>
      <c r="W357" s="91">
        <v>13887465176</v>
      </c>
      <c r="X357" s="33" t="s">
        <v>56</v>
      </c>
      <c r="Y357" s="124">
        <v>45352</v>
      </c>
      <c r="Z357" s="124">
        <v>45505</v>
      </c>
      <c r="AA357" s="104" t="s">
        <v>57</v>
      </c>
      <c r="AB357" s="37"/>
      <c r="AC357" s="37"/>
      <c r="AD357" s="115" t="s">
        <v>58</v>
      </c>
      <c r="AE357" s="105"/>
      <c r="AF357" s="205"/>
      <c r="AG357" s="34" t="s">
        <v>52</v>
      </c>
      <c r="AH357" s="34">
        <v>300</v>
      </c>
      <c r="AI357" s="33">
        <v>100</v>
      </c>
      <c r="AJ357" s="33">
        <v>0</v>
      </c>
      <c r="AK357" s="33">
        <f t="shared" si="19"/>
        <v>200</v>
      </c>
      <c r="AL357" s="213">
        <f t="shared" si="18"/>
        <v>0</v>
      </c>
      <c r="AM357" s="4"/>
      <c r="AN357" s="21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c r="FH357" s="4"/>
      <c r="FI357" s="4"/>
      <c r="FJ357" s="4"/>
      <c r="FK357" s="4"/>
      <c r="FL357" s="4"/>
      <c r="FM357" s="4"/>
      <c r="FN357" s="4"/>
      <c r="FO357" s="4"/>
      <c r="FP357" s="4"/>
      <c r="FQ357" s="4"/>
      <c r="FR357" s="4"/>
      <c r="FS357" s="4"/>
      <c r="FT357" s="4"/>
      <c r="FU357" s="4"/>
      <c r="FV357" s="4"/>
      <c r="FW357" s="4"/>
      <c r="FX357" s="4"/>
      <c r="FY357" s="4"/>
      <c r="FZ357" s="4"/>
      <c r="GA357" s="4"/>
      <c r="GB357" s="4"/>
      <c r="GC357" s="4"/>
      <c r="GD357" s="4"/>
      <c r="GE357" s="4"/>
      <c r="GF357" s="4"/>
      <c r="GG357" s="4"/>
      <c r="GH357" s="4"/>
      <c r="GI357" s="4"/>
      <c r="GJ357" s="4"/>
      <c r="GK357" s="4"/>
      <c r="GL357" s="4"/>
      <c r="GM357" s="4"/>
      <c r="GN357" s="4"/>
      <c r="GO357" s="4"/>
      <c r="GP357" s="4"/>
      <c r="GQ357" s="4"/>
      <c r="GR357" s="4"/>
      <c r="GS357" s="4"/>
      <c r="GT357" s="4"/>
      <c r="GU357" s="4"/>
      <c r="GV357" s="4"/>
      <c r="GW357" s="4"/>
      <c r="GX357" s="4"/>
      <c r="GY357" s="4"/>
      <c r="GZ357" s="4"/>
      <c r="HA357" s="4"/>
      <c r="HB357" s="4"/>
      <c r="HC357" s="4"/>
      <c r="HD357" s="4"/>
      <c r="HE357" s="4"/>
      <c r="HF357" s="4"/>
      <c r="HG357" s="4"/>
      <c r="HH357" s="4"/>
      <c r="HI357" s="4"/>
      <c r="HJ357" s="4"/>
      <c r="HK357" s="4"/>
      <c r="HL357" s="4"/>
      <c r="HM357" s="4"/>
      <c r="HN357" s="4"/>
      <c r="HO357" s="4"/>
      <c r="HP357" s="4"/>
      <c r="HQ357" s="4"/>
      <c r="HR357" s="4"/>
      <c r="HS357" s="4"/>
      <c r="HT357" s="4"/>
      <c r="HU357" s="4"/>
      <c r="HV357" s="4"/>
      <c r="HW357" s="4"/>
      <c r="HX357" s="4"/>
      <c r="HY357" s="4"/>
    </row>
    <row r="358" s="4" customFormat="1" ht="94" hidden="1" customHeight="1" spans="1:40">
      <c r="A358" s="34">
        <v>38</v>
      </c>
      <c r="B358" s="34" t="s">
        <v>864</v>
      </c>
      <c r="C358" s="37" t="s">
        <v>1399</v>
      </c>
      <c r="D358" s="37" t="s">
        <v>1400</v>
      </c>
      <c r="E358" s="37" t="s">
        <v>1828</v>
      </c>
      <c r="F358" s="37" t="s">
        <v>450</v>
      </c>
      <c r="G358" s="37" t="s">
        <v>543</v>
      </c>
      <c r="H358" s="37" t="s">
        <v>48</v>
      </c>
      <c r="I358" s="73" t="s">
        <v>1829</v>
      </c>
      <c r="J358" s="34">
        <v>480</v>
      </c>
      <c r="K358" s="34">
        <v>480</v>
      </c>
      <c r="L358" s="33"/>
      <c r="M358" s="33"/>
      <c r="N358" s="73" t="s">
        <v>1830</v>
      </c>
      <c r="O358" s="73"/>
      <c r="P358" s="171">
        <v>2408</v>
      </c>
      <c r="Q358" s="37" t="s">
        <v>52</v>
      </c>
      <c r="R358" s="37" t="s">
        <v>52</v>
      </c>
      <c r="S358" s="37" t="s">
        <v>52</v>
      </c>
      <c r="T358" s="37" t="s">
        <v>53</v>
      </c>
      <c r="U358" s="37" t="s">
        <v>454</v>
      </c>
      <c r="V358" s="37" t="s">
        <v>455</v>
      </c>
      <c r="W358" s="91">
        <v>18387480109</v>
      </c>
      <c r="X358" s="33" t="s">
        <v>56</v>
      </c>
      <c r="Y358" s="124">
        <v>45323</v>
      </c>
      <c r="Z358" s="124">
        <v>45627</v>
      </c>
      <c r="AA358" s="104" t="s">
        <v>57</v>
      </c>
      <c r="AB358" s="37"/>
      <c r="AC358" s="37"/>
      <c r="AD358" s="115" t="s">
        <v>58</v>
      </c>
      <c r="AE358" s="105"/>
      <c r="AF358" s="205"/>
      <c r="AG358" s="34" t="s">
        <v>52</v>
      </c>
      <c r="AH358" s="34">
        <v>480</v>
      </c>
      <c r="AI358" s="33">
        <v>200</v>
      </c>
      <c r="AJ358" s="33">
        <v>0</v>
      </c>
      <c r="AK358" s="33">
        <f t="shared" si="19"/>
        <v>280</v>
      </c>
      <c r="AL358" s="213">
        <f t="shared" si="18"/>
        <v>0</v>
      </c>
      <c r="AN358" s="214"/>
    </row>
    <row r="359" s="13" customFormat="1" ht="123" hidden="1" customHeight="1" spans="1:40">
      <c r="A359" s="34">
        <v>39</v>
      </c>
      <c r="B359" s="34" t="s">
        <v>864</v>
      </c>
      <c r="C359" s="33" t="s">
        <v>1399</v>
      </c>
      <c r="D359" s="33" t="s">
        <v>1400</v>
      </c>
      <c r="E359" s="33" t="s">
        <v>1831</v>
      </c>
      <c r="F359" s="33" t="s">
        <v>112</v>
      </c>
      <c r="G359" s="33" t="s">
        <v>1289</v>
      </c>
      <c r="H359" s="33" t="s">
        <v>48</v>
      </c>
      <c r="I359" s="55" t="s">
        <v>1832</v>
      </c>
      <c r="J359" s="34">
        <v>190</v>
      </c>
      <c r="K359" s="34">
        <v>190</v>
      </c>
      <c r="L359" s="33"/>
      <c r="M359" s="33"/>
      <c r="N359" s="66" t="s">
        <v>1833</v>
      </c>
      <c r="O359" s="55"/>
      <c r="P359" s="56" t="s">
        <v>1834</v>
      </c>
      <c r="Q359" s="33" t="s">
        <v>52</v>
      </c>
      <c r="R359" s="33" t="s">
        <v>52</v>
      </c>
      <c r="S359" s="33" t="s">
        <v>52</v>
      </c>
      <c r="T359" s="33" t="s">
        <v>53</v>
      </c>
      <c r="U359" s="33" t="s">
        <v>118</v>
      </c>
      <c r="V359" s="33" t="s">
        <v>119</v>
      </c>
      <c r="W359" s="86">
        <v>13769875596</v>
      </c>
      <c r="X359" s="33" t="s">
        <v>56</v>
      </c>
      <c r="Y359" s="104">
        <v>45292</v>
      </c>
      <c r="Z359" s="104">
        <v>45627</v>
      </c>
      <c r="AA359" s="104" t="s">
        <v>57</v>
      </c>
      <c r="AB359" s="33"/>
      <c r="AC359" s="33"/>
      <c r="AD359" s="115" t="s">
        <v>58</v>
      </c>
      <c r="AE359" s="105"/>
      <c r="AF359" s="205"/>
      <c r="AG359" s="34" t="s">
        <v>52</v>
      </c>
      <c r="AH359" s="34">
        <v>190</v>
      </c>
      <c r="AI359" s="33">
        <v>100</v>
      </c>
      <c r="AJ359" s="33">
        <v>0</v>
      </c>
      <c r="AK359" s="33">
        <f t="shared" si="19"/>
        <v>90</v>
      </c>
      <c r="AL359" s="213">
        <f t="shared" si="18"/>
        <v>0</v>
      </c>
      <c r="AN359" s="214"/>
    </row>
    <row r="360" s="13" customFormat="1" ht="116" hidden="1" customHeight="1" spans="1:40">
      <c r="A360" s="33">
        <v>40</v>
      </c>
      <c r="B360" s="34" t="s">
        <v>864</v>
      </c>
      <c r="C360" s="33" t="s">
        <v>1399</v>
      </c>
      <c r="D360" s="33" t="s">
        <v>1400</v>
      </c>
      <c r="E360" s="33" t="s">
        <v>1835</v>
      </c>
      <c r="F360" s="33" t="s">
        <v>112</v>
      </c>
      <c r="G360" s="33" t="s">
        <v>1836</v>
      </c>
      <c r="H360" s="33" t="s">
        <v>48</v>
      </c>
      <c r="I360" s="55" t="s">
        <v>1837</v>
      </c>
      <c r="J360" s="34">
        <v>100</v>
      </c>
      <c r="K360" s="34">
        <v>100</v>
      </c>
      <c r="L360" s="33"/>
      <c r="M360" s="33"/>
      <c r="N360" s="66" t="s">
        <v>1838</v>
      </c>
      <c r="O360" s="55"/>
      <c r="P360" s="56" t="s">
        <v>1839</v>
      </c>
      <c r="Q360" s="33" t="s">
        <v>52</v>
      </c>
      <c r="R360" s="33" t="s">
        <v>52</v>
      </c>
      <c r="S360" s="33" t="s">
        <v>52</v>
      </c>
      <c r="T360" s="33" t="s">
        <v>53</v>
      </c>
      <c r="U360" s="33" t="s">
        <v>118</v>
      </c>
      <c r="V360" s="33" t="s">
        <v>119</v>
      </c>
      <c r="W360" s="86">
        <v>13769875596</v>
      </c>
      <c r="X360" s="33" t="s">
        <v>56</v>
      </c>
      <c r="Y360" s="104">
        <v>45292</v>
      </c>
      <c r="Z360" s="104">
        <v>45627</v>
      </c>
      <c r="AA360" s="104" t="s">
        <v>57</v>
      </c>
      <c r="AB360" s="33"/>
      <c r="AC360" s="33"/>
      <c r="AD360" s="115" t="s">
        <v>58</v>
      </c>
      <c r="AE360" s="105"/>
      <c r="AF360" s="205"/>
      <c r="AG360" s="34" t="s">
        <v>52</v>
      </c>
      <c r="AH360" s="34">
        <v>100</v>
      </c>
      <c r="AI360" s="33">
        <v>100</v>
      </c>
      <c r="AJ360" s="33">
        <v>0</v>
      </c>
      <c r="AK360" s="33">
        <f t="shared" si="19"/>
        <v>0</v>
      </c>
      <c r="AL360" s="213">
        <f t="shared" si="18"/>
        <v>0</v>
      </c>
      <c r="AN360" s="214"/>
    </row>
    <row r="361" s="13" customFormat="1" ht="157" hidden="1" customHeight="1" spans="1:40">
      <c r="A361" s="34">
        <v>41</v>
      </c>
      <c r="B361" s="34" t="s">
        <v>864</v>
      </c>
      <c r="C361" s="33" t="s">
        <v>1399</v>
      </c>
      <c r="D361" s="33" t="s">
        <v>1400</v>
      </c>
      <c r="E361" s="33" t="s">
        <v>1840</v>
      </c>
      <c r="F361" s="33" t="s">
        <v>68</v>
      </c>
      <c r="G361" s="33" t="s">
        <v>1841</v>
      </c>
      <c r="H361" s="33" t="s">
        <v>48</v>
      </c>
      <c r="I361" s="55" t="s">
        <v>1842</v>
      </c>
      <c r="J361" s="34">
        <v>299</v>
      </c>
      <c r="K361" s="34">
        <v>299</v>
      </c>
      <c r="L361" s="33"/>
      <c r="M361" s="33"/>
      <c r="N361" s="66" t="s">
        <v>1843</v>
      </c>
      <c r="O361" s="55"/>
      <c r="P361" s="56" t="s">
        <v>1844</v>
      </c>
      <c r="Q361" s="33" t="s">
        <v>52</v>
      </c>
      <c r="R361" s="33" t="s">
        <v>52</v>
      </c>
      <c r="S361" s="33" t="s">
        <v>52</v>
      </c>
      <c r="T361" s="33" t="s">
        <v>53</v>
      </c>
      <c r="U361" s="33" t="s">
        <v>363</v>
      </c>
      <c r="V361" s="33" t="s">
        <v>364</v>
      </c>
      <c r="W361" s="86">
        <v>15924765188</v>
      </c>
      <c r="X361" s="33" t="s">
        <v>56</v>
      </c>
      <c r="Y361" s="104">
        <v>45292</v>
      </c>
      <c r="Z361" s="104">
        <v>45627</v>
      </c>
      <c r="AA361" s="104" t="s">
        <v>57</v>
      </c>
      <c r="AB361" s="33"/>
      <c r="AC361" s="33"/>
      <c r="AD361" s="115" t="s">
        <v>58</v>
      </c>
      <c r="AE361" s="105"/>
      <c r="AF361" s="205"/>
      <c r="AG361" s="34" t="s">
        <v>52</v>
      </c>
      <c r="AH361" s="34">
        <v>299</v>
      </c>
      <c r="AI361" s="33">
        <v>100</v>
      </c>
      <c r="AJ361" s="33">
        <v>0</v>
      </c>
      <c r="AK361" s="33">
        <f t="shared" si="19"/>
        <v>199</v>
      </c>
      <c r="AL361" s="213">
        <f t="shared" si="18"/>
        <v>0</v>
      </c>
      <c r="AN361" s="214"/>
    </row>
    <row r="362" s="13" customFormat="1" ht="124" hidden="1" customHeight="1" spans="1:40">
      <c r="A362" s="34">
        <v>42</v>
      </c>
      <c r="B362" s="34" t="s">
        <v>864</v>
      </c>
      <c r="C362" s="33" t="s">
        <v>1399</v>
      </c>
      <c r="D362" s="33" t="s">
        <v>1400</v>
      </c>
      <c r="E362" s="33" t="s">
        <v>1845</v>
      </c>
      <c r="F362" s="33" t="s">
        <v>366</v>
      </c>
      <c r="G362" s="33" t="s">
        <v>1846</v>
      </c>
      <c r="H362" s="33" t="s">
        <v>48</v>
      </c>
      <c r="I362" s="55" t="s">
        <v>1847</v>
      </c>
      <c r="J362" s="34">
        <v>100</v>
      </c>
      <c r="K362" s="34">
        <v>100</v>
      </c>
      <c r="L362" s="33"/>
      <c r="M362" s="33"/>
      <c r="N362" s="55" t="s">
        <v>1848</v>
      </c>
      <c r="O362" s="55"/>
      <c r="P362" s="56"/>
      <c r="Q362" s="33" t="s">
        <v>52</v>
      </c>
      <c r="R362" s="33" t="s">
        <v>52</v>
      </c>
      <c r="S362" s="33" t="s">
        <v>52</v>
      </c>
      <c r="T362" s="33" t="s">
        <v>53</v>
      </c>
      <c r="U362" s="33" t="s">
        <v>371</v>
      </c>
      <c r="V362" s="37" t="s">
        <v>372</v>
      </c>
      <c r="W362" s="91" t="s">
        <v>1719</v>
      </c>
      <c r="X362" s="33" t="s">
        <v>56</v>
      </c>
      <c r="Y362" s="104">
        <v>45292</v>
      </c>
      <c r="Z362" s="104">
        <v>45627</v>
      </c>
      <c r="AA362" s="104" t="s">
        <v>57</v>
      </c>
      <c r="AB362" s="33"/>
      <c r="AC362" s="33"/>
      <c r="AD362" s="115" t="s">
        <v>58</v>
      </c>
      <c r="AE362" s="105"/>
      <c r="AF362" s="205"/>
      <c r="AG362" s="34" t="s">
        <v>52</v>
      </c>
      <c r="AH362" s="34">
        <v>100</v>
      </c>
      <c r="AI362" s="33">
        <v>100</v>
      </c>
      <c r="AJ362" s="33">
        <v>0</v>
      </c>
      <c r="AK362" s="33">
        <f t="shared" si="19"/>
        <v>0</v>
      </c>
      <c r="AL362" s="213">
        <f t="shared" si="18"/>
        <v>0</v>
      </c>
      <c r="AN362" s="214"/>
    </row>
    <row r="363" s="13" customFormat="1" ht="86" hidden="1" customHeight="1" spans="1:40">
      <c r="A363" s="33">
        <v>43</v>
      </c>
      <c r="B363" s="34" t="s">
        <v>864</v>
      </c>
      <c r="C363" s="33" t="s">
        <v>1399</v>
      </c>
      <c r="D363" s="33" t="s">
        <v>1400</v>
      </c>
      <c r="E363" s="33" t="s">
        <v>1849</v>
      </c>
      <c r="F363" s="33" t="s">
        <v>207</v>
      </c>
      <c r="G363" s="33" t="s">
        <v>1850</v>
      </c>
      <c r="H363" s="33" t="s">
        <v>48</v>
      </c>
      <c r="I363" s="55" t="s">
        <v>1851</v>
      </c>
      <c r="J363" s="34">
        <v>100</v>
      </c>
      <c r="K363" s="34">
        <v>100</v>
      </c>
      <c r="L363" s="33"/>
      <c r="M363" s="33"/>
      <c r="N363" s="66" t="s">
        <v>1852</v>
      </c>
      <c r="O363" s="55"/>
      <c r="P363" s="56" t="s">
        <v>1853</v>
      </c>
      <c r="Q363" s="33" t="s">
        <v>52</v>
      </c>
      <c r="R363" s="33" t="s">
        <v>52</v>
      </c>
      <c r="S363" s="33" t="s">
        <v>52</v>
      </c>
      <c r="T363" s="33" t="s">
        <v>53</v>
      </c>
      <c r="U363" s="33" t="s">
        <v>212</v>
      </c>
      <c r="V363" s="33" t="s">
        <v>213</v>
      </c>
      <c r="W363" s="86">
        <v>13529597887</v>
      </c>
      <c r="X363" s="33" t="s">
        <v>56</v>
      </c>
      <c r="Y363" s="104">
        <v>45352</v>
      </c>
      <c r="Z363" s="104">
        <v>45627</v>
      </c>
      <c r="AA363" s="104" t="s">
        <v>57</v>
      </c>
      <c r="AB363" s="33"/>
      <c r="AC363" s="33"/>
      <c r="AD363" s="115" t="s">
        <v>58</v>
      </c>
      <c r="AE363" s="105"/>
      <c r="AF363" s="205"/>
      <c r="AG363" s="34" t="s">
        <v>52</v>
      </c>
      <c r="AH363" s="34">
        <v>100</v>
      </c>
      <c r="AI363" s="33">
        <v>100</v>
      </c>
      <c r="AJ363" s="33">
        <v>0</v>
      </c>
      <c r="AK363" s="33">
        <f t="shared" si="19"/>
        <v>0</v>
      </c>
      <c r="AL363" s="213">
        <f t="shared" si="18"/>
        <v>0</v>
      </c>
      <c r="AN363" s="214"/>
    </row>
    <row r="364" s="13" customFormat="1" ht="313" hidden="1" customHeight="1" spans="1:40">
      <c r="A364" s="34">
        <v>44</v>
      </c>
      <c r="B364" s="34" t="s">
        <v>864</v>
      </c>
      <c r="C364" s="33" t="s">
        <v>1399</v>
      </c>
      <c r="D364" s="33" t="s">
        <v>1400</v>
      </c>
      <c r="E364" s="33" t="s">
        <v>1854</v>
      </c>
      <c r="F364" s="33" t="s">
        <v>256</v>
      </c>
      <c r="G364" s="33" t="s">
        <v>257</v>
      </c>
      <c r="H364" s="33" t="s">
        <v>48</v>
      </c>
      <c r="I364" s="55" t="s">
        <v>1855</v>
      </c>
      <c r="J364" s="34">
        <v>100</v>
      </c>
      <c r="K364" s="34"/>
      <c r="L364" s="33">
        <v>100</v>
      </c>
      <c r="M364" s="33"/>
      <c r="N364" s="66" t="s">
        <v>1856</v>
      </c>
      <c r="O364" s="55"/>
      <c r="P364" s="56" t="s">
        <v>1857</v>
      </c>
      <c r="Q364" s="33" t="s">
        <v>52</v>
      </c>
      <c r="R364" s="33" t="s">
        <v>52</v>
      </c>
      <c r="S364" s="33" t="s">
        <v>52</v>
      </c>
      <c r="T364" s="33" t="s">
        <v>53</v>
      </c>
      <c r="U364" s="33" t="s">
        <v>261</v>
      </c>
      <c r="V364" s="33" t="s">
        <v>730</v>
      </c>
      <c r="W364" s="86">
        <v>15974665480</v>
      </c>
      <c r="X364" s="33" t="s">
        <v>56</v>
      </c>
      <c r="Y364" s="104">
        <v>45292</v>
      </c>
      <c r="Z364" s="104">
        <v>45627</v>
      </c>
      <c r="AA364" s="104" t="s">
        <v>57</v>
      </c>
      <c r="AB364" s="33"/>
      <c r="AC364" s="33"/>
      <c r="AD364" s="115" t="s">
        <v>58</v>
      </c>
      <c r="AE364" s="105"/>
      <c r="AF364" s="205"/>
      <c r="AG364" s="34" t="s">
        <v>520</v>
      </c>
      <c r="AH364" s="34">
        <v>100</v>
      </c>
      <c r="AI364" s="33"/>
      <c r="AJ364" s="33">
        <v>100</v>
      </c>
      <c r="AK364" s="33">
        <f t="shared" si="19"/>
        <v>0</v>
      </c>
      <c r="AL364" s="213">
        <f t="shared" si="18"/>
        <v>0</v>
      </c>
      <c r="AN364" s="214">
        <f>L364-AJ364</f>
        <v>0</v>
      </c>
    </row>
    <row r="365" s="13" customFormat="1" ht="96" hidden="1" customHeight="1" spans="1:40">
      <c r="A365" s="34">
        <v>45</v>
      </c>
      <c r="B365" s="34" t="s">
        <v>864</v>
      </c>
      <c r="C365" s="33" t="s">
        <v>1399</v>
      </c>
      <c r="D365" s="33" t="s">
        <v>1400</v>
      </c>
      <c r="E365" s="33" t="s">
        <v>1849</v>
      </c>
      <c r="F365" s="33" t="s">
        <v>207</v>
      </c>
      <c r="G365" s="33" t="s">
        <v>1858</v>
      </c>
      <c r="H365" s="33" t="s">
        <v>48</v>
      </c>
      <c r="I365" s="55" t="s">
        <v>1859</v>
      </c>
      <c r="J365" s="34">
        <v>199.75</v>
      </c>
      <c r="K365" s="34">
        <v>199.75</v>
      </c>
      <c r="L365" s="33"/>
      <c r="M365" s="33"/>
      <c r="N365" s="66" t="s">
        <v>1860</v>
      </c>
      <c r="O365" s="55"/>
      <c r="P365" s="56" t="s">
        <v>1861</v>
      </c>
      <c r="Q365" s="33" t="s">
        <v>52</v>
      </c>
      <c r="R365" s="33" t="s">
        <v>52</v>
      </c>
      <c r="S365" s="33" t="s">
        <v>52</v>
      </c>
      <c r="T365" s="33" t="s">
        <v>53</v>
      </c>
      <c r="U365" s="33" t="s">
        <v>212</v>
      </c>
      <c r="V365" s="33" t="s">
        <v>213</v>
      </c>
      <c r="W365" s="86">
        <v>13529597887</v>
      </c>
      <c r="X365" s="33" t="s">
        <v>56</v>
      </c>
      <c r="Y365" s="104">
        <v>45292</v>
      </c>
      <c r="Z365" s="104">
        <v>45627</v>
      </c>
      <c r="AA365" s="104" t="s">
        <v>57</v>
      </c>
      <c r="AB365" s="33"/>
      <c r="AC365" s="33"/>
      <c r="AD365" s="115" t="s">
        <v>58</v>
      </c>
      <c r="AE365" s="105"/>
      <c r="AF365" s="205"/>
      <c r="AG365" s="34" t="s">
        <v>52</v>
      </c>
      <c r="AH365" s="34">
        <v>199.75</v>
      </c>
      <c r="AI365" s="33">
        <v>100</v>
      </c>
      <c r="AJ365" s="33">
        <v>0</v>
      </c>
      <c r="AK365" s="33">
        <f t="shared" si="19"/>
        <v>99.75</v>
      </c>
      <c r="AL365" s="213">
        <f t="shared" si="18"/>
        <v>0</v>
      </c>
      <c r="AN365" s="214"/>
    </row>
    <row r="366" s="13" customFormat="1" ht="176" hidden="1" customHeight="1" spans="1:40">
      <c r="A366" s="33">
        <v>46</v>
      </c>
      <c r="B366" s="34" t="s">
        <v>864</v>
      </c>
      <c r="C366" s="33" t="s">
        <v>1399</v>
      </c>
      <c r="D366" s="33" t="s">
        <v>1400</v>
      </c>
      <c r="E366" s="33" t="s">
        <v>1862</v>
      </c>
      <c r="F366" s="33" t="s">
        <v>256</v>
      </c>
      <c r="G366" s="33" t="s">
        <v>1863</v>
      </c>
      <c r="H366" s="33" t="s">
        <v>48</v>
      </c>
      <c r="I366" s="55" t="s">
        <v>1864</v>
      </c>
      <c r="J366" s="34">
        <v>140</v>
      </c>
      <c r="K366" s="34">
        <v>140</v>
      </c>
      <c r="L366" s="33"/>
      <c r="M366" s="33"/>
      <c r="N366" s="66" t="s">
        <v>1865</v>
      </c>
      <c r="O366" s="55"/>
      <c r="P366" s="56">
        <v>457</v>
      </c>
      <c r="Q366" s="33" t="s">
        <v>52</v>
      </c>
      <c r="R366" s="33" t="s">
        <v>52</v>
      </c>
      <c r="S366" s="33" t="s">
        <v>52</v>
      </c>
      <c r="T366" s="33" t="s">
        <v>53</v>
      </c>
      <c r="U366" s="33" t="s">
        <v>261</v>
      </c>
      <c r="V366" s="33" t="s">
        <v>730</v>
      </c>
      <c r="W366" s="86">
        <v>15974665480</v>
      </c>
      <c r="X366" s="33" t="s">
        <v>56</v>
      </c>
      <c r="Y366" s="104">
        <v>45292</v>
      </c>
      <c r="Z366" s="104">
        <v>45627</v>
      </c>
      <c r="AA366" s="104" t="s">
        <v>57</v>
      </c>
      <c r="AB366" s="33"/>
      <c r="AC366" s="33"/>
      <c r="AD366" s="115" t="s">
        <v>58</v>
      </c>
      <c r="AE366" s="105"/>
      <c r="AF366" s="205"/>
      <c r="AG366" s="34" t="s">
        <v>52</v>
      </c>
      <c r="AH366" s="34">
        <v>140</v>
      </c>
      <c r="AI366" s="33">
        <v>100</v>
      </c>
      <c r="AJ366" s="33">
        <v>0</v>
      </c>
      <c r="AK366" s="33">
        <f t="shared" si="19"/>
        <v>40</v>
      </c>
      <c r="AL366" s="213">
        <f t="shared" si="18"/>
        <v>0</v>
      </c>
      <c r="AN366" s="214"/>
    </row>
    <row r="367" s="13" customFormat="1" ht="120" hidden="1" customHeight="1" spans="1:40">
      <c r="A367" s="34">
        <v>47</v>
      </c>
      <c r="B367" s="41" t="s">
        <v>864</v>
      </c>
      <c r="C367" s="41" t="s">
        <v>1399</v>
      </c>
      <c r="D367" s="41" t="s">
        <v>1400</v>
      </c>
      <c r="E367" s="170" t="s">
        <v>1866</v>
      </c>
      <c r="F367" s="169" t="s">
        <v>130</v>
      </c>
      <c r="G367" s="169" t="s">
        <v>1106</v>
      </c>
      <c r="H367" s="34" t="s">
        <v>48</v>
      </c>
      <c r="I367" s="174" t="s">
        <v>1867</v>
      </c>
      <c r="J367" s="169">
        <v>300</v>
      </c>
      <c r="K367" s="34">
        <v>300</v>
      </c>
      <c r="L367" s="34"/>
      <c r="M367" s="169"/>
      <c r="N367" s="175" t="s">
        <v>1868</v>
      </c>
      <c r="O367" s="59"/>
      <c r="P367" s="169" t="s">
        <v>1869</v>
      </c>
      <c r="Q367" s="34" t="s">
        <v>52</v>
      </c>
      <c r="R367" s="34" t="s">
        <v>52</v>
      </c>
      <c r="S367" s="34" t="s">
        <v>52</v>
      </c>
      <c r="T367" s="169" t="s">
        <v>53</v>
      </c>
      <c r="U367" s="169" t="s">
        <v>134</v>
      </c>
      <c r="V367" s="87" t="s">
        <v>1870</v>
      </c>
      <c r="W367" s="87">
        <v>13529855777</v>
      </c>
      <c r="X367" s="33" t="s">
        <v>56</v>
      </c>
      <c r="Y367" s="184">
        <v>45292</v>
      </c>
      <c r="Z367" s="184">
        <v>45627</v>
      </c>
      <c r="AA367" s="104" t="s">
        <v>57</v>
      </c>
      <c r="AB367" s="135"/>
      <c r="AC367" s="185"/>
      <c r="AD367" s="115" t="s">
        <v>58</v>
      </c>
      <c r="AE367" s="105"/>
      <c r="AF367" s="205"/>
      <c r="AG367" s="34" t="s">
        <v>52</v>
      </c>
      <c r="AH367" s="169">
        <v>300</v>
      </c>
      <c r="AI367" s="34">
        <v>100</v>
      </c>
      <c r="AJ367" s="34"/>
      <c r="AK367" s="169">
        <f t="shared" si="19"/>
        <v>200</v>
      </c>
      <c r="AL367" s="213">
        <f t="shared" si="18"/>
        <v>0</v>
      </c>
      <c r="AN367" s="214"/>
    </row>
    <row r="368" s="13" customFormat="1" ht="185" hidden="1" customHeight="1" spans="1:233">
      <c r="A368" s="34">
        <v>48</v>
      </c>
      <c r="B368" s="34" t="s">
        <v>864</v>
      </c>
      <c r="C368" s="33" t="s">
        <v>1399</v>
      </c>
      <c r="D368" s="33" t="s">
        <v>1400</v>
      </c>
      <c r="E368" s="33" t="s">
        <v>1871</v>
      </c>
      <c r="F368" s="33" t="s">
        <v>284</v>
      </c>
      <c r="G368" s="33" t="s">
        <v>1872</v>
      </c>
      <c r="H368" s="33" t="s">
        <v>48</v>
      </c>
      <c r="I368" s="55" t="s">
        <v>1873</v>
      </c>
      <c r="J368" s="34">
        <v>100</v>
      </c>
      <c r="K368" s="34">
        <v>0</v>
      </c>
      <c r="L368" s="33">
        <v>100</v>
      </c>
      <c r="M368" s="33">
        <v>0</v>
      </c>
      <c r="N368" s="55" t="s">
        <v>1874</v>
      </c>
      <c r="O368" s="55"/>
      <c r="P368" s="56" t="s">
        <v>1875</v>
      </c>
      <c r="Q368" s="33" t="s">
        <v>52</v>
      </c>
      <c r="R368" s="33" t="s">
        <v>52</v>
      </c>
      <c r="S368" s="33" t="s">
        <v>52</v>
      </c>
      <c r="T368" s="33" t="s">
        <v>53</v>
      </c>
      <c r="U368" s="33" t="s">
        <v>289</v>
      </c>
      <c r="V368" s="33" t="s">
        <v>719</v>
      </c>
      <c r="W368" s="86" t="s">
        <v>720</v>
      </c>
      <c r="X368" s="33" t="s">
        <v>56</v>
      </c>
      <c r="Y368" s="104">
        <v>45301</v>
      </c>
      <c r="Z368" s="104">
        <v>45636</v>
      </c>
      <c r="AA368" s="104" t="s">
        <v>57</v>
      </c>
      <c r="AB368" s="33"/>
      <c r="AC368" s="33"/>
      <c r="AD368" s="115" t="s">
        <v>58</v>
      </c>
      <c r="AE368" s="105"/>
      <c r="AF368" s="205"/>
      <c r="AG368" s="34" t="s">
        <v>520</v>
      </c>
      <c r="AH368" s="34">
        <v>100</v>
      </c>
      <c r="AI368" s="33"/>
      <c r="AJ368" s="33">
        <v>100</v>
      </c>
      <c r="AK368" s="33">
        <f t="shared" si="19"/>
        <v>0</v>
      </c>
      <c r="AL368" s="213">
        <f t="shared" si="18"/>
        <v>0</v>
      </c>
      <c r="AM368" s="15"/>
      <c r="AN368" s="214">
        <f>L368-AJ368</f>
        <v>0</v>
      </c>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row>
    <row r="369" s="15" customFormat="1" ht="127" hidden="1" customHeight="1" spans="1:40">
      <c r="A369" s="33">
        <v>49</v>
      </c>
      <c r="B369" s="34" t="s">
        <v>864</v>
      </c>
      <c r="C369" s="33" t="s">
        <v>1399</v>
      </c>
      <c r="D369" s="33" t="s">
        <v>1400</v>
      </c>
      <c r="E369" s="33" t="s">
        <v>1876</v>
      </c>
      <c r="F369" s="33" t="s">
        <v>248</v>
      </c>
      <c r="G369" s="33" t="s">
        <v>493</v>
      </c>
      <c r="H369" s="33" t="s">
        <v>48</v>
      </c>
      <c r="I369" s="55" t="s">
        <v>1877</v>
      </c>
      <c r="J369" s="34">
        <v>300</v>
      </c>
      <c r="K369" s="34">
        <v>300</v>
      </c>
      <c r="L369" s="33"/>
      <c r="M369" s="33"/>
      <c r="N369" s="66" t="s">
        <v>1878</v>
      </c>
      <c r="O369" s="55"/>
      <c r="P369" s="56">
        <v>228</v>
      </c>
      <c r="Q369" s="33" t="s">
        <v>52</v>
      </c>
      <c r="R369" s="33" t="s">
        <v>52</v>
      </c>
      <c r="S369" s="33" t="s">
        <v>52</v>
      </c>
      <c r="T369" s="33" t="s">
        <v>53</v>
      </c>
      <c r="U369" s="33" t="s">
        <v>253</v>
      </c>
      <c r="V369" s="33" t="s">
        <v>254</v>
      </c>
      <c r="W369" s="86">
        <v>13577395188</v>
      </c>
      <c r="X369" s="33" t="s">
        <v>56</v>
      </c>
      <c r="Y369" s="104">
        <v>45292</v>
      </c>
      <c r="Z369" s="104">
        <v>45627</v>
      </c>
      <c r="AA369" s="104" t="s">
        <v>57</v>
      </c>
      <c r="AB369" s="33"/>
      <c r="AC369" s="33"/>
      <c r="AD369" s="115" t="s">
        <v>58</v>
      </c>
      <c r="AE369" s="105"/>
      <c r="AF369" s="205"/>
      <c r="AG369" s="34" t="s">
        <v>52</v>
      </c>
      <c r="AH369" s="34">
        <v>300</v>
      </c>
      <c r="AI369" s="33">
        <v>200</v>
      </c>
      <c r="AJ369" s="33">
        <v>0</v>
      </c>
      <c r="AK369" s="33">
        <f t="shared" si="19"/>
        <v>100</v>
      </c>
      <c r="AL369" s="213">
        <f t="shared" si="18"/>
        <v>0</v>
      </c>
      <c r="AN369" s="214"/>
    </row>
    <row r="370" s="15" customFormat="1" ht="110" hidden="1" customHeight="1" spans="1:40">
      <c r="A370" s="34">
        <v>50</v>
      </c>
      <c r="B370" s="41" t="s">
        <v>864</v>
      </c>
      <c r="C370" s="41" t="s">
        <v>1399</v>
      </c>
      <c r="D370" s="41" t="s">
        <v>1400</v>
      </c>
      <c r="E370" s="89" t="s">
        <v>1879</v>
      </c>
      <c r="F370" s="89" t="s">
        <v>130</v>
      </c>
      <c r="G370" s="89" t="s">
        <v>1880</v>
      </c>
      <c r="H370" s="89" t="s">
        <v>48</v>
      </c>
      <c r="I370" s="176" t="s">
        <v>1881</v>
      </c>
      <c r="J370" s="177">
        <v>100</v>
      </c>
      <c r="K370" s="177">
        <v>100</v>
      </c>
      <c r="L370" s="177"/>
      <c r="M370" s="177"/>
      <c r="N370" s="178" t="s">
        <v>1882</v>
      </c>
      <c r="O370" s="179"/>
      <c r="P370" s="89" t="s">
        <v>1883</v>
      </c>
      <c r="Q370" s="181" t="s">
        <v>52</v>
      </c>
      <c r="R370" s="181" t="s">
        <v>52</v>
      </c>
      <c r="S370" s="181" t="s">
        <v>52</v>
      </c>
      <c r="T370" s="169" t="s">
        <v>53</v>
      </c>
      <c r="U370" s="169" t="s">
        <v>134</v>
      </c>
      <c r="V370" s="34" t="s">
        <v>135</v>
      </c>
      <c r="W370" s="87">
        <v>18887998999</v>
      </c>
      <c r="X370" s="33" t="s">
        <v>56</v>
      </c>
      <c r="Y370" s="184">
        <v>45292</v>
      </c>
      <c r="Z370" s="184">
        <v>45627</v>
      </c>
      <c r="AA370" s="104" t="s">
        <v>57</v>
      </c>
      <c r="AB370" s="33"/>
      <c r="AC370" s="33"/>
      <c r="AD370" s="115" t="s">
        <v>58</v>
      </c>
      <c r="AE370" s="105"/>
      <c r="AF370" s="205"/>
      <c r="AG370" s="34" t="s">
        <v>52</v>
      </c>
      <c r="AH370" s="177">
        <v>100</v>
      </c>
      <c r="AI370" s="177">
        <v>100</v>
      </c>
      <c r="AJ370" s="177">
        <v>0</v>
      </c>
      <c r="AK370" s="177">
        <f t="shared" si="19"/>
        <v>0</v>
      </c>
      <c r="AL370" s="213">
        <f t="shared" si="18"/>
        <v>0</v>
      </c>
      <c r="AN370" s="214"/>
    </row>
    <row r="371" s="15" customFormat="1" ht="137" hidden="1" customHeight="1" spans="1:233">
      <c r="A371" s="34">
        <v>51</v>
      </c>
      <c r="B371" s="34" t="s">
        <v>864</v>
      </c>
      <c r="C371" s="37" t="s">
        <v>1399</v>
      </c>
      <c r="D371" s="37" t="s">
        <v>1400</v>
      </c>
      <c r="E371" s="37" t="s">
        <v>1884</v>
      </c>
      <c r="F371" s="37" t="s">
        <v>402</v>
      </c>
      <c r="G371" s="37" t="s">
        <v>403</v>
      </c>
      <c r="H371" s="37" t="s">
        <v>48</v>
      </c>
      <c r="I371" s="73" t="s">
        <v>1885</v>
      </c>
      <c r="J371" s="34">
        <v>300</v>
      </c>
      <c r="K371" s="34">
        <v>300</v>
      </c>
      <c r="L371" s="33"/>
      <c r="M371" s="33"/>
      <c r="N371" s="73" t="s">
        <v>1886</v>
      </c>
      <c r="O371" s="73"/>
      <c r="P371" s="171">
        <v>743</v>
      </c>
      <c r="Q371" s="37" t="s">
        <v>52</v>
      </c>
      <c r="R371" s="37" t="s">
        <v>52</v>
      </c>
      <c r="S371" s="37" t="s">
        <v>52</v>
      </c>
      <c r="T371" s="37" t="s">
        <v>53</v>
      </c>
      <c r="U371" s="37" t="s">
        <v>407</v>
      </c>
      <c r="V371" s="37" t="s">
        <v>1539</v>
      </c>
      <c r="W371" s="91">
        <v>13988933577</v>
      </c>
      <c r="X371" s="33" t="s">
        <v>56</v>
      </c>
      <c r="Y371" s="124">
        <v>45292</v>
      </c>
      <c r="Z371" s="124">
        <v>45627</v>
      </c>
      <c r="AA371" s="104" t="s">
        <v>57</v>
      </c>
      <c r="AB371" s="37"/>
      <c r="AC371" s="37"/>
      <c r="AD371" s="115" t="s">
        <v>58</v>
      </c>
      <c r="AE371" s="105"/>
      <c r="AF371" s="205"/>
      <c r="AG371" s="34" t="s">
        <v>52</v>
      </c>
      <c r="AH371" s="34">
        <v>300</v>
      </c>
      <c r="AI371" s="33">
        <v>100</v>
      </c>
      <c r="AJ371" s="33">
        <v>0</v>
      </c>
      <c r="AK371" s="33">
        <f t="shared" si="19"/>
        <v>200</v>
      </c>
      <c r="AL371" s="213">
        <f t="shared" si="18"/>
        <v>0</v>
      </c>
      <c r="AM371" s="4"/>
      <c r="AN371" s="21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c r="FO371" s="4"/>
      <c r="FP371" s="4"/>
      <c r="FQ371" s="4"/>
      <c r="FR371" s="4"/>
      <c r="FS371" s="4"/>
      <c r="FT371" s="4"/>
      <c r="FU371" s="4"/>
      <c r="FV371" s="4"/>
      <c r="FW371" s="4"/>
      <c r="FX371" s="4"/>
      <c r="FY371" s="4"/>
      <c r="FZ371" s="4"/>
      <c r="GA371" s="4"/>
      <c r="GB371" s="4"/>
      <c r="GC371" s="4"/>
      <c r="GD371" s="4"/>
      <c r="GE371" s="4"/>
      <c r="GF371" s="4"/>
      <c r="GG371" s="4"/>
      <c r="GH371" s="4"/>
      <c r="GI371" s="4"/>
      <c r="GJ371" s="4"/>
      <c r="GK371" s="4"/>
      <c r="GL371" s="4"/>
      <c r="GM371" s="4"/>
      <c r="GN371" s="4"/>
      <c r="GO371" s="4"/>
      <c r="GP371" s="4"/>
      <c r="GQ371" s="4"/>
      <c r="GR371" s="4"/>
      <c r="GS371" s="4"/>
      <c r="GT371" s="4"/>
      <c r="GU371" s="4"/>
      <c r="GV371" s="4"/>
      <c r="GW371" s="4"/>
      <c r="GX371" s="4"/>
      <c r="GY371" s="4"/>
      <c r="GZ371" s="4"/>
      <c r="HA371" s="4"/>
      <c r="HB371" s="4"/>
      <c r="HC371" s="4"/>
      <c r="HD371" s="4"/>
      <c r="HE371" s="4"/>
      <c r="HF371" s="4"/>
      <c r="HG371" s="4"/>
      <c r="HH371" s="4"/>
      <c r="HI371" s="4"/>
      <c r="HJ371" s="4"/>
      <c r="HK371" s="4"/>
      <c r="HL371" s="4"/>
      <c r="HM371" s="4"/>
      <c r="HN371" s="4"/>
      <c r="HO371" s="4"/>
      <c r="HP371" s="4"/>
      <c r="HQ371" s="4"/>
      <c r="HR371" s="4"/>
      <c r="HS371" s="4"/>
      <c r="HT371" s="4"/>
      <c r="HU371" s="4"/>
      <c r="HV371" s="4"/>
      <c r="HW371" s="4"/>
      <c r="HX371" s="4"/>
      <c r="HY371" s="4"/>
    </row>
    <row r="372" s="15" customFormat="1" ht="120" hidden="1" customHeight="1" spans="1:233">
      <c r="A372" s="33">
        <v>52</v>
      </c>
      <c r="B372" s="34" t="s">
        <v>864</v>
      </c>
      <c r="C372" s="37" t="s">
        <v>865</v>
      </c>
      <c r="D372" s="37" t="s">
        <v>866</v>
      </c>
      <c r="E372" s="37" t="s">
        <v>1887</v>
      </c>
      <c r="F372" s="37" t="s">
        <v>366</v>
      </c>
      <c r="G372" s="37" t="s">
        <v>1888</v>
      </c>
      <c r="H372" s="37" t="s">
        <v>48</v>
      </c>
      <c r="I372" s="73" t="s">
        <v>1889</v>
      </c>
      <c r="J372" s="34">
        <v>239.2</v>
      </c>
      <c r="K372" s="34">
        <v>239.2</v>
      </c>
      <c r="L372" s="33"/>
      <c r="M372" s="33"/>
      <c r="N372" s="73" t="s">
        <v>1890</v>
      </c>
      <c r="O372" s="73"/>
      <c r="P372" s="171" t="s">
        <v>1891</v>
      </c>
      <c r="Q372" s="37" t="s">
        <v>52</v>
      </c>
      <c r="R372" s="37" t="s">
        <v>52</v>
      </c>
      <c r="S372" s="37" t="s">
        <v>52</v>
      </c>
      <c r="T372" s="37" t="s">
        <v>53</v>
      </c>
      <c r="U372" s="37" t="s">
        <v>371</v>
      </c>
      <c r="V372" s="37" t="s">
        <v>372</v>
      </c>
      <c r="W372" s="91" t="s">
        <v>1719</v>
      </c>
      <c r="X372" s="33" t="s">
        <v>56</v>
      </c>
      <c r="Y372" s="124">
        <v>45474</v>
      </c>
      <c r="Z372" s="124">
        <v>45627</v>
      </c>
      <c r="AA372" s="104" t="s">
        <v>518</v>
      </c>
      <c r="AB372" s="37"/>
      <c r="AC372" s="37"/>
      <c r="AD372" s="115" t="s">
        <v>58</v>
      </c>
      <c r="AE372" s="105"/>
      <c r="AF372" s="205"/>
      <c r="AG372" s="34" t="s">
        <v>52</v>
      </c>
      <c r="AH372" s="34">
        <v>239.2</v>
      </c>
      <c r="AI372" s="34">
        <v>100</v>
      </c>
      <c r="AJ372" s="33"/>
      <c r="AK372" s="33">
        <f t="shared" si="19"/>
        <v>139.2</v>
      </c>
      <c r="AL372" s="213">
        <f t="shared" si="18"/>
        <v>0</v>
      </c>
      <c r="AM372" s="4"/>
      <c r="AN372" s="21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c r="FH372" s="4"/>
      <c r="FI372" s="4"/>
      <c r="FJ372" s="4"/>
      <c r="FK372" s="4"/>
      <c r="FL372" s="4"/>
      <c r="FM372" s="4"/>
      <c r="FN372" s="4"/>
      <c r="FO372" s="4"/>
      <c r="FP372" s="4"/>
      <c r="FQ372" s="4"/>
      <c r="FR372" s="4"/>
      <c r="FS372" s="4"/>
      <c r="FT372" s="4"/>
      <c r="FU372" s="4"/>
      <c r="FV372" s="4"/>
      <c r="FW372" s="4"/>
      <c r="FX372" s="4"/>
      <c r="FY372" s="4"/>
      <c r="FZ372" s="4"/>
      <c r="GA372" s="4"/>
      <c r="GB372" s="4"/>
      <c r="GC372" s="4"/>
      <c r="GD372" s="4"/>
      <c r="GE372" s="4"/>
      <c r="GF372" s="4"/>
      <c r="GG372" s="4"/>
      <c r="GH372" s="4"/>
      <c r="GI372" s="4"/>
      <c r="GJ372" s="4"/>
      <c r="GK372" s="4"/>
      <c r="GL372" s="4"/>
      <c r="GM372" s="4"/>
      <c r="GN372" s="4"/>
      <c r="GO372" s="4"/>
      <c r="GP372" s="4"/>
      <c r="GQ372" s="4"/>
      <c r="GR372" s="4"/>
      <c r="GS372" s="4"/>
      <c r="GT372" s="4"/>
      <c r="GU372" s="4"/>
      <c r="GV372" s="4"/>
      <c r="GW372" s="4"/>
      <c r="GX372" s="4"/>
      <c r="GY372" s="4"/>
      <c r="GZ372" s="4"/>
      <c r="HA372" s="4"/>
      <c r="HB372" s="4"/>
      <c r="HC372" s="4"/>
      <c r="HD372" s="4"/>
      <c r="HE372" s="4"/>
      <c r="HF372" s="4"/>
      <c r="HG372" s="4"/>
      <c r="HH372" s="4"/>
      <c r="HI372" s="4"/>
      <c r="HJ372" s="4"/>
      <c r="HK372" s="4"/>
      <c r="HL372" s="4"/>
      <c r="HM372" s="4"/>
      <c r="HN372" s="4"/>
      <c r="HO372" s="4"/>
      <c r="HP372" s="4"/>
      <c r="HQ372" s="4"/>
      <c r="HR372" s="4"/>
      <c r="HS372" s="4"/>
      <c r="HT372" s="4"/>
      <c r="HU372" s="4"/>
      <c r="HV372" s="4"/>
      <c r="HW372" s="4"/>
      <c r="HX372" s="4"/>
      <c r="HY372" s="4"/>
    </row>
    <row r="373" s="15" customFormat="1" ht="226" hidden="1" customHeight="1" spans="1:233">
      <c r="A373" s="34">
        <v>53</v>
      </c>
      <c r="B373" s="34" t="s">
        <v>864</v>
      </c>
      <c r="C373" s="37" t="s">
        <v>865</v>
      </c>
      <c r="D373" s="37" t="s">
        <v>866</v>
      </c>
      <c r="E373" s="37" t="s">
        <v>1892</v>
      </c>
      <c r="F373" s="37" t="s">
        <v>366</v>
      </c>
      <c r="G373" s="37" t="s">
        <v>1893</v>
      </c>
      <c r="H373" s="37" t="s">
        <v>48</v>
      </c>
      <c r="I373" s="73" t="s">
        <v>1894</v>
      </c>
      <c r="J373" s="34">
        <v>130.64</v>
      </c>
      <c r="K373" s="34">
        <v>130.64</v>
      </c>
      <c r="L373" s="33"/>
      <c r="M373" s="33"/>
      <c r="N373" s="73" t="s">
        <v>1895</v>
      </c>
      <c r="O373" s="73"/>
      <c r="P373" s="171" t="s">
        <v>1896</v>
      </c>
      <c r="Q373" s="37" t="s">
        <v>52</v>
      </c>
      <c r="R373" s="37" t="s">
        <v>52</v>
      </c>
      <c r="S373" s="37" t="s">
        <v>52</v>
      </c>
      <c r="T373" s="37" t="s">
        <v>53</v>
      </c>
      <c r="U373" s="37" t="s">
        <v>371</v>
      </c>
      <c r="V373" s="37" t="s">
        <v>372</v>
      </c>
      <c r="W373" s="91" t="s">
        <v>1719</v>
      </c>
      <c r="X373" s="33" t="s">
        <v>56</v>
      </c>
      <c r="Y373" s="124">
        <v>45474</v>
      </c>
      <c r="Z373" s="124">
        <v>45627</v>
      </c>
      <c r="AA373" s="104" t="s">
        <v>518</v>
      </c>
      <c r="AB373" s="37"/>
      <c r="AC373" s="37"/>
      <c r="AD373" s="115" t="s">
        <v>58</v>
      </c>
      <c r="AE373" s="105"/>
      <c r="AF373" s="205"/>
      <c r="AG373" s="34" t="s">
        <v>52</v>
      </c>
      <c r="AH373" s="34">
        <v>130.64</v>
      </c>
      <c r="AI373" s="34">
        <v>100</v>
      </c>
      <c r="AJ373" s="33"/>
      <c r="AK373" s="33">
        <f t="shared" si="19"/>
        <v>30.64</v>
      </c>
      <c r="AL373" s="213">
        <f t="shared" si="18"/>
        <v>0</v>
      </c>
      <c r="AM373" s="4"/>
      <c r="AN373" s="21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c r="FH373" s="4"/>
      <c r="FI373" s="4"/>
      <c r="FJ373" s="4"/>
      <c r="FK373" s="4"/>
      <c r="FL373" s="4"/>
      <c r="FM373" s="4"/>
      <c r="FN373" s="4"/>
      <c r="FO373" s="4"/>
      <c r="FP373" s="4"/>
      <c r="FQ373" s="4"/>
      <c r="FR373" s="4"/>
      <c r="FS373" s="4"/>
      <c r="FT373" s="4"/>
      <c r="FU373" s="4"/>
      <c r="FV373" s="4"/>
      <c r="FW373" s="4"/>
      <c r="FX373" s="4"/>
      <c r="FY373" s="4"/>
      <c r="FZ373" s="4"/>
      <c r="GA373" s="4"/>
      <c r="GB373" s="4"/>
      <c r="GC373" s="4"/>
      <c r="GD373" s="4"/>
      <c r="GE373" s="4"/>
      <c r="GF373" s="4"/>
      <c r="GG373" s="4"/>
      <c r="GH373" s="4"/>
      <c r="GI373" s="4"/>
      <c r="GJ373" s="4"/>
      <c r="GK373" s="4"/>
      <c r="GL373" s="4"/>
      <c r="GM373" s="4"/>
      <c r="GN373" s="4"/>
      <c r="GO373" s="4"/>
      <c r="GP373" s="4"/>
      <c r="GQ373" s="4"/>
      <c r="GR373" s="4"/>
      <c r="GS373" s="4"/>
      <c r="GT373" s="4"/>
      <c r="GU373" s="4"/>
      <c r="GV373" s="4"/>
      <c r="GW373" s="4"/>
      <c r="GX373" s="4"/>
      <c r="GY373" s="4"/>
      <c r="GZ373" s="4"/>
      <c r="HA373" s="4"/>
      <c r="HB373" s="4"/>
      <c r="HC373" s="4"/>
      <c r="HD373" s="4"/>
      <c r="HE373" s="4"/>
      <c r="HF373" s="4"/>
      <c r="HG373" s="4"/>
      <c r="HH373" s="4"/>
      <c r="HI373" s="4"/>
      <c r="HJ373" s="4"/>
      <c r="HK373" s="4"/>
      <c r="HL373" s="4"/>
      <c r="HM373" s="4"/>
      <c r="HN373" s="4"/>
      <c r="HO373" s="4"/>
      <c r="HP373" s="4"/>
      <c r="HQ373" s="4"/>
      <c r="HR373" s="4"/>
      <c r="HS373" s="4"/>
      <c r="HT373" s="4"/>
      <c r="HU373" s="4"/>
      <c r="HV373" s="4"/>
      <c r="HW373" s="4"/>
      <c r="HX373" s="4"/>
      <c r="HY373" s="4"/>
    </row>
    <row r="374" s="15" customFormat="1" ht="133" hidden="1" customHeight="1" spans="1:233">
      <c r="A374" s="34">
        <v>54</v>
      </c>
      <c r="B374" s="34" t="s">
        <v>864</v>
      </c>
      <c r="C374" s="37" t="s">
        <v>865</v>
      </c>
      <c r="D374" s="37" t="s">
        <v>866</v>
      </c>
      <c r="E374" s="37" t="s">
        <v>1897</v>
      </c>
      <c r="F374" s="37" t="s">
        <v>366</v>
      </c>
      <c r="G374" s="37" t="s">
        <v>1893</v>
      </c>
      <c r="H374" s="37" t="s">
        <v>48</v>
      </c>
      <c r="I374" s="73" t="s">
        <v>1898</v>
      </c>
      <c r="J374" s="34">
        <v>89.05</v>
      </c>
      <c r="K374" s="34">
        <v>89.05</v>
      </c>
      <c r="L374" s="33"/>
      <c r="M374" s="33"/>
      <c r="N374" s="73" t="s">
        <v>1899</v>
      </c>
      <c r="O374" s="73"/>
      <c r="P374" s="171" t="s">
        <v>1900</v>
      </c>
      <c r="Q374" s="37" t="s">
        <v>52</v>
      </c>
      <c r="R374" s="37" t="s">
        <v>52</v>
      </c>
      <c r="S374" s="37" t="s">
        <v>52</v>
      </c>
      <c r="T374" s="37" t="s">
        <v>53</v>
      </c>
      <c r="U374" s="37" t="s">
        <v>371</v>
      </c>
      <c r="V374" s="37" t="s">
        <v>372</v>
      </c>
      <c r="W374" s="91" t="s">
        <v>1719</v>
      </c>
      <c r="X374" s="33" t="s">
        <v>56</v>
      </c>
      <c r="Y374" s="124">
        <v>45474</v>
      </c>
      <c r="Z374" s="124">
        <v>45627</v>
      </c>
      <c r="AA374" s="104" t="s">
        <v>518</v>
      </c>
      <c r="AB374" s="37"/>
      <c r="AC374" s="37"/>
      <c r="AD374" s="115" t="s">
        <v>58</v>
      </c>
      <c r="AE374" s="105"/>
      <c r="AF374" s="205"/>
      <c r="AG374" s="34" t="s">
        <v>52</v>
      </c>
      <c r="AH374" s="34">
        <v>89.05</v>
      </c>
      <c r="AI374" s="34">
        <v>89.05</v>
      </c>
      <c r="AJ374" s="33"/>
      <c r="AK374" s="33">
        <f t="shared" si="19"/>
        <v>0</v>
      </c>
      <c r="AL374" s="213">
        <f t="shared" si="18"/>
        <v>0</v>
      </c>
      <c r="AM374" s="4"/>
      <c r="AN374" s="21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c r="FO374" s="4"/>
      <c r="FP374" s="4"/>
      <c r="FQ374" s="4"/>
      <c r="FR374" s="4"/>
      <c r="FS374" s="4"/>
      <c r="FT374" s="4"/>
      <c r="FU374" s="4"/>
      <c r="FV374" s="4"/>
      <c r="FW374" s="4"/>
      <c r="FX374" s="4"/>
      <c r="FY374" s="4"/>
      <c r="FZ374" s="4"/>
      <c r="GA374" s="4"/>
      <c r="GB374" s="4"/>
      <c r="GC374" s="4"/>
      <c r="GD374" s="4"/>
      <c r="GE374" s="4"/>
      <c r="GF374" s="4"/>
      <c r="GG374" s="4"/>
      <c r="GH374" s="4"/>
      <c r="GI374" s="4"/>
      <c r="GJ374" s="4"/>
      <c r="GK374" s="4"/>
      <c r="GL374" s="4"/>
      <c r="GM374" s="4"/>
      <c r="GN374" s="4"/>
      <c r="GO374" s="4"/>
      <c r="GP374" s="4"/>
      <c r="GQ374" s="4"/>
      <c r="GR374" s="4"/>
      <c r="GS374" s="4"/>
      <c r="GT374" s="4"/>
      <c r="GU374" s="4"/>
      <c r="GV374" s="4"/>
      <c r="GW374" s="4"/>
      <c r="GX374" s="4"/>
      <c r="GY374" s="4"/>
      <c r="GZ374" s="4"/>
      <c r="HA374" s="4"/>
      <c r="HB374" s="4"/>
      <c r="HC374" s="4"/>
      <c r="HD374" s="4"/>
      <c r="HE374" s="4"/>
      <c r="HF374" s="4"/>
      <c r="HG374" s="4"/>
      <c r="HH374" s="4"/>
      <c r="HI374" s="4"/>
      <c r="HJ374" s="4"/>
      <c r="HK374" s="4"/>
      <c r="HL374" s="4"/>
      <c r="HM374" s="4"/>
      <c r="HN374" s="4"/>
      <c r="HO374" s="4"/>
      <c r="HP374" s="4"/>
      <c r="HQ374" s="4"/>
      <c r="HR374" s="4"/>
      <c r="HS374" s="4"/>
      <c r="HT374" s="4"/>
      <c r="HU374" s="4"/>
      <c r="HV374" s="4"/>
      <c r="HW374" s="4"/>
      <c r="HX374" s="4"/>
      <c r="HY374" s="4"/>
    </row>
    <row r="375" s="15" customFormat="1" ht="95" hidden="1" customHeight="1" spans="1:233">
      <c r="A375" s="33">
        <v>55</v>
      </c>
      <c r="B375" s="34" t="s">
        <v>864</v>
      </c>
      <c r="C375" s="37" t="s">
        <v>865</v>
      </c>
      <c r="D375" s="37" t="s">
        <v>866</v>
      </c>
      <c r="E375" s="37" t="s">
        <v>1901</v>
      </c>
      <c r="F375" s="37" t="s">
        <v>366</v>
      </c>
      <c r="G375" s="37" t="s">
        <v>1902</v>
      </c>
      <c r="H375" s="37" t="s">
        <v>48</v>
      </c>
      <c r="I375" s="73" t="s">
        <v>1903</v>
      </c>
      <c r="J375" s="34">
        <v>122</v>
      </c>
      <c r="K375" s="34">
        <v>122</v>
      </c>
      <c r="L375" s="33"/>
      <c r="M375" s="33"/>
      <c r="N375" s="73" t="s">
        <v>1904</v>
      </c>
      <c r="O375" s="73"/>
      <c r="P375" s="171" t="s">
        <v>1905</v>
      </c>
      <c r="Q375" s="37" t="s">
        <v>52</v>
      </c>
      <c r="R375" s="37" t="s">
        <v>52</v>
      </c>
      <c r="S375" s="37" t="s">
        <v>52</v>
      </c>
      <c r="T375" s="37" t="s">
        <v>53</v>
      </c>
      <c r="U375" s="37" t="s">
        <v>371</v>
      </c>
      <c r="V375" s="37" t="s">
        <v>372</v>
      </c>
      <c r="W375" s="91" t="s">
        <v>1719</v>
      </c>
      <c r="X375" s="33" t="s">
        <v>56</v>
      </c>
      <c r="Y375" s="124">
        <v>45474</v>
      </c>
      <c r="Z375" s="124">
        <v>45627</v>
      </c>
      <c r="AA375" s="104" t="s">
        <v>518</v>
      </c>
      <c r="AB375" s="37"/>
      <c r="AC375" s="37"/>
      <c r="AD375" s="115" t="s">
        <v>58</v>
      </c>
      <c r="AE375" s="105"/>
      <c r="AF375" s="205"/>
      <c r="AG375" s="34" t="s">
        <v>52</v>
      </c>
      <c r="AH375" s="34">
        <v>122</v>
      </c>
      <c r="AI375" s="34">
        <v>100</v>
      </c>
      <c r="AJ375" s="33"/>
      <c r="AK375" s="33">
        <f t="shared" si="19"/>
        <v>22</v>
      </c>
      <c r="AL375" s="213">
        <f t="shared" si="18"/>
        <v>0</v>
      </c>
      <c r="AM375" s="4"/>
      <c r="AN375" s="21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c r="FH375" s="4"/>
      <c r="FI375" s="4"/>
      <c r="FJ375" s="4"/>
      <c r="FK375" s="4"/>
      <c r="FL375" s="4"/>
      <c r="FM375" s="4"/>
      <c r="FN375" s="4"/>
      <c r="FO375" s="4"/>
      <c r="FP375" s="4"/>
      <c r="FQ375" s="4"/>
      <c r="FR375" s="4"/>
      <c r="FS375" s="4"/>
      <c r="FT375" s="4"/>
      <c r="FU375" s="4"/>
      <c r="FV375" s="4"/>
      <c r="FW375" s="4"/>
      <c r="FX375" s="4"/>
      <c r="FY375" s="4"/>
      <c r="FZ375" s="4"/>
      <c r="GA375" s="4"/>
      <c r="GB375" s="4"/>
      <c r="GC375" s="4"/>
      <c r="GD375" s="4"/>
      <c r="GE375" s="4"/>
      <c r="GF375" s="4"/>
      <c r="GG375" s="4"/>
      <c r="GH375" s="4"/>
      <c r="GI375" s="4"/>
      <c r="GJ375" s="4"/>
      <c r="GK375" s="4"/>
      <c r="GL375" s="4"/>
      <c r="GM375" s="4"/>
      <c r="GN375" s="4"/>
      <c r="GO375" s="4"/>
      <c r="GP375" s="4"/>
      <c r="GQ375" s="4"/>
      <c r="GR375" s="4"/>
      <c r="GS375" s="4"/>
      <c r="GT375" s="4"/>
      <c r="GU375" s="4"/>
      <c r="GV375" s="4"/>
      <c r="GW375" s="4"/>
      <c r="GX375" s="4"/>
      <c r="GY375" s="4"/>
      <c r="GZ375" s="4"/>
      <c r="HA375" s="4"/>
      <c r="HB375" s="4"/>
      <c r="HC375" s="4"/>
      <c r="HD375" s="4"/>
      <c r="HE375" s="4"/>
      <c r="HF375" s="4"/>
      <c r="HG375" s="4"/>
      <c r="HH375" s="4"/>
      <c r="HI375" s="4"/>
      <c r="HJ375" s="4"/>
      <c r="HK375" s="4"/>
      <c r="HL375" s="4"/>
      <c r="HM375" s="4"/>
      <c r="HN375" s="4"/>
      <c r="HO375" s="4"/>
      <c r="HP375" s="4"/>
      <c r="HQ375" s="4"/>
      <c r="HR375" s="4"/>
      <c r="HS375" s="4"/>
      <c r="HT375" s="4"/>
      <c r="HU375" s="4"/>
      <c r="HV375" s="4"/>
      <c r="HW375" s="4"/>
      <c r="HX375" s="4"/>
      <c r="HY375" s="4"/>
    </row>
    <row r="376" s="15" customFormat="1" ht="90" hidden="1" customHeight="1" spans="1:233">
      <c r="A376" s="34">
        <v>56</v>
      </c>
      <c r="B376" s="34" t="s">
        <v>864</v>
      </c>
      <c r="C376" s="37" t="s">
        <v>865</v>
      </c>
      <c r="D376" s="37" t="s">
        <v>866</v>
      </c>
      <c r="E376" s="37" t="s">
        <v>1906</v>
      </c>
      <c r="F376" s="37" t="s">
        <v>366</v>
      </c>
      <c r="G376" s="37" t="s">
        <v>1907</v>
      </c>
      <c r="H376" s="37" t="s">
        <v>48</v>
      </c>
      <c r="I376" s="73" t="s">
        <v>1908</v>
      </c>
      <c r="J376" s="34">
        <v>104</v>
      </c>
      <c r="K376" s="34">
        <v>104</v>
      </c>
      <c r="L376" s="33"/>
      <c r="M376" s="33"/>
      <c r="N376" s="73" t="s">
        <v>1909</v>
      </c>
      <c r="O376" s="73"/>
      <c r="P376" s="171" t="s">
        <v>1910</v>
      </c>
      <c r="Q376" s="37" t="s">
        <v>52</v>
      </c>
      <c r="R376" s="37" t="s">
        <v>52</v>
      </c>
      <c r="S376" s="37" t="s">
        <v>52</v>
      </c>
      <c r="T376" s="37" t="s">
        <v>53</v>
      </c>
      <c r="U376" s="37" t="s">
        <v>371</v>
      </c>
      <c r="V376" s="37" t="s">
        <v>372</v>
      </c>
      <c r="W376" s="91" t="s">
        <v>1719</v>
      </c>
      <c r="X376" s="33" t="s">
        <v>56</v>
      </c>
      <c r="Y376" s="124">
        <v>45474</v>
      </c>
      <c r="Z376" s="124">
        <v>45627</v>
      </c>
      <c r="AA376" s="104" t="s">
        <v>518</v>
      </c>
      <c r="AB376" s="37"/>
      <c r="AC376" s="37"/>
      <c r="AD376" s="115" t="s">
        <v>58</v>
      </c>
      <c r="AE376" s="105"/>
      <c r="AF376" s="205"/>
      <c r="AG376" s="34" t="s">
        <v>52</v>
      </c>
      <c r="AH376" s="34">
        <v>104</v>
      </c>
      <c r="AI376" s="34">
        <v>100</v>
      </c>
      <c r="AJ376" s="33"/>
      <c r="AK376" s="33">
        <f t="shared" si="19"/>
        <v>4</v>
      </c>
      <c r="AL376" s="213">
        <f t="shared" si="18"/>
        <v>0</v>
      </c>
      <c r="AM376" s="4"/>
      <c r="AN376" s="21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c r="FH376" s="4"/>
      <c r="FI376" s="4"/>
      <c r="FJ376" s="4"/>
      <c r="FK376" s="4"/>
      <c r="FL376" s="4"/>
      <c r="FM376" s="4"/>
      <c r="FN376" s="4"/>
      <c r="FO376" s="4"/>
      <c r="FP376" s="4"/>
      <c r="FQ376" s="4"/>
      <c r="FR376" s="4"/>
      <c r="FS376" s="4"/>
      <c r="FT376" s="4"/>
      <c r="FU376" s="4"/>
      <c r="FV376" s="4"/>
      <c r="FW376" s="4"/>
      <c r="FX376" s="4"/>
      <c r="FY376" s="4"/>
      <c r="FZ376" s="4"/>
      <c r="GA376" s="4"/>
      <c r="GB376" s="4"/>
      <c r="GC376" s="4"/>
      <c r="GD376" s="4"/>
      <c r="GE376" s="4"/>
      <c r="GF376" s="4"/>
      <c r="GG376" s="4"/>
      <c r="GH376" s="4"/>
      <c r="GI376" s="4"/>
      <c r="GJ376" s="4"/>
      <c r="GK376" s="4"/>
      <c r="GL376" s="4"/>
      <c r="GM376" s="4"/>
      <c r="GN376" s="4"/>
      <c r="GO376" s="4"/>
      <c r="GP376" s="4"/>
      <c r="GQ376" s="4"/>
      <c r="GR376" s="4"/>
      <c r="GS376" s="4"/>
      <c r="GT376" s="4"/>
      <c r="GU376" s="4"/>
      <c r="GV376" s="4"/>
      <c r="GW376" s="4"/>
      <c r="GX376" s="4"/>
      <c r="GY376" s="4"/>
      <c r="GZ376" s="4"/>
      <c r="HA376" s="4"/>
      <c r="HB376" s="4"/>
      <c r="HC376" s="4"/>
      <c r="HD376" s="4"/>
      <c r="HE376" s="4"/>
      <c r="HF376" s="4"/>
      <c r="HG376" s="4"/>
      <c r="HH376" s="4"/>
      <c r="HI376" s="4"/>
      <c r="HJ376" s="4"/>
      <c r="HK376" s="4"/>
      <c r="HL376" s="4"/>
      <c r="HM376" s="4"/>
      <c r="HN376" s="4"/>
      <c r="HO376" s="4"/>
      <c r="HP376" s="4"/>
      <c r="HQ376" s="4"/>
      <c r="HR376" s="4"/>
      <c r="HS376" s="4"/>
      <c r="HT376" s="4"/>
      <c r="HU376" s="4"/>
      <c r="HV376" s="4"/>
      <c r="HW376" s="4"/>
      <c r="HX376" s="4"/>
      <c r="HY376" s="4"/>
    </row>
    <row r="377" s="15" customFormat="1" ht="74" hidden="1" customHeight="1" spans="1:233">
      <c r="A377" s="34">
        <v>57</v>
      </c>
      <c r="B377" s="34" t="s">
        <v>864</v>
      </c>
      <c r="C377" s="37" t="s">
        <v>865</v>
      </c>
      <c r="D377" s="37" t="s">
        <v>866</v>
      </c>
      <c r="E377" s="37" t="s">
        <v>1911</v>
      </c>
      <c r="F377" s="37" t="s">
        <v>366</v>
      </c>
      <c r="G377" s="37" t="s">
        <v>1912</v>
      </c>
      <c r="H377" s="37" t="s">
        <v>48</v>
      </c>
      <c r="I377" s="73" t="s">
        <v>1913</v>
      </c>
      <c r="J377" s="34">
        <v>158</v>
      </c>
      <c r="K377" s="34">
        <v>158</v>
      </c>
      <c r="L377" s="33"/>
      <c r="M377" s="33"/>
      <c r="N377" s="73" t="s">
        <v>1914</v>
      </c>
      <c r="O377" s="73"/>
      <c r="P377" s="171" t="s">
        <v>1915</v>
      </c>
      <c r="Q377" s="37" t="s">
        <v>52</v>
      </c>
      <c r="R377" s="37" t="s">
        <v>52</v>
      </c>
      <c r="S377" s="37" t="s">
        <v>52</v>
      </c>
      <c r="T377" s="37" t="s">
        <v>53</v>
      </c>
      <c r="U377" s="37" t="s">
        <v>371</v>
      </c>
      <c r="V377" s="37" t="s">
        <v>372</v>
      </c>
      <c r="W377" s="91" t="s">
        <v>1719</v>
      </c>
      <c r="X377" s="33" t="s">
        <v>56</v>
      </c>
      <c r="Y377" s="124">
        <v>45474</v>
      </c>
      <c r="Z377" s="124">
        <v>45627</v>
      </c>
      <c r="AA377" s="104" t="s">
        <v>518</v>
      </c>
      <c r="AB377" s="37"/>
      <c r="AC377" s="37"/>
      <c r="AD377" s="115" t="s">
        <v>58</v>
      </c>
      <c r="AE377" s="105"/>
      <c r="AF377" s="205"/>
      <c r="AG377" s="34" t="s">
        <v>52</v>
      </c>
      <c r="AH377" s="34">
        <v>158</v>
      </c>
      <c r="AI377" s="34">
        <v>100</v>
      </c>
      <c r="AJ377" s="33"/>
      <c r="AK377" s="33">
        <f t="shared" si="19"/>
        <v>58</v>
      </c>
      <c r="AL377" s="213">
        <f t="shared" si="18"/>
        <v>0</v>
      </c>
      <c r="AM377" s="4"/>
      <c r="AN377" s="21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c r="FH377" s="4"/>
      <c r="FI377" s="4"/>
      <c r="FJ377" s="4"/>
      <c r="FK377" s="4"/>
      <c r="FL377" s="4"/>
      <c r="FM377" s="4"/>
      <c r="FN377" s="4"/>
      <c r="FO377" s="4"/>
      <c r="FP377" s="4"/>
      <c r="FQ377" s="4"/>
      <c r="FR377" s="4"/>
      <c r="FS377" s="4"/>
      <c r="FT377" s="4"/>
      <c r="FU377" s="4"/>
      <c r="FV377" s="4"/>
      <c r="FW377" s="4"/>
      <c r="FX377" s="4"/>
      <c r="FY377" s="4"/>
      <c r="FZ377" s="4"/>
      <c r="GA377" s="4"/>
      <c r="GB377" s="4"/>
      <c r="GC377" s="4"/>
      <c r="GD377" s="4"/>
      <c r="GE377" s="4"/>
      <c r="GF377" s="4"/>
      <c r="GG377" s="4"/>
      <c r="GH377" s="4"/>
      <c r="GI377" s="4"/>
      <c r="GJ377" s="4"/>
      <c r="GK377" s="4"/>
      <c r="GL377" s="4"/>
      <c r="GM377" s="4"/>
      <c r="GN377" s="4"/>
      <c r="GO377" s="4"/>
      <c r="GP377" s="4"/>
      <c r="GQ377" s="4"/>
      <c r="GR377" s="4"/>
      <c r="GS377" s="4"/>
      <c r="GT377" s="4"/>
      <c r="GU377" s="4"/>
      <c r="GV377" s="4"/>
      <c r="GW377" s="4"/>
      <c r="GX377" s="4"/>
      <c r="GY377" s="4"/>
      <c r="GZ377" s="4"/>
      <c r="HA377" s="4"/>
      <c r="HB377" s="4"/>
      <c r="HC377" s="4"/>
      <c r="HD377" s="4"/>
      <c r="HE377" s="4"/>
      <c r="HF377" s="4"/>
      <c r="HG377" s="4"/>
      <c r="HH377" s="4"/>
      <c r="HI377" s="4"/>
      <c r="HJ377" s="4"/>
      <c r="HK377" s="4"/>
      <c r="HL377" s="4"/>
      <c r="HM377" s="4"/>
      <c r="HN377" s="4"/>
      <c r="HO377" s="4"/>
      <c r="HP377" s="4"/>
      <c r="HQ377" s="4"/>
      <c r="HR377" s="4"/>
      <c r="HS377" s="4"/>
      <c r="HT377" s="4"/>
      <c r="HU377" s="4"/>
      <c r="HV377" s="4"/>
      <c r="HW377" s="4"/>
      <c r="HX377" s="4"/>
      <c r="HY377" s="4"/>
    </row>
    <row r="378" s="15" customFormat="1" ht="342" hidden="1" customHeight="1" spans="1:233">
      <c r="A378" s="33">
        <v>58</v>
      </c>
      <c r="B378" s="34" t="s">
        <v>864</v>
      </c>
      <c r="C378" s="37" t="s">
        <v>865</v>
      </c>
      <c r="D378" s="37" t="s">
        <v>866</v>
      </c>
      <c r="E378" s="37" t="s">
        <v>1916</v>
      </c>
      <c r="F378" s="37" t="s">
        <v>366</v>
      </c>
      <c r="G378" s="37" t="s">
        <v>1917</v>
      </c>
      <c r="H378" s="37" t="s">
        <v>48</v>
      </c>
      <c r="I378" s="76" t="s">
        <v>1918</v>
      </c>
      <c r="J378" s="34">
        <v>185.83</v>
      </c>
      <c r="K378" s="34">
        <v>185.83</v>
      </c>
      <c r="L378" s="33"/>
      <c r="M378" s="33"/>
      <c r="N378" s="73" t="s">
        <v>1919</v>
      </c>
      <c r="O378" s="73"/>
      <c r="P378" s="171" t="s">
        <v>1920</v>
      </c>
      <c r="Q378" s="37" t="s">
        <v>52</v>
      </c>
      <c r="R378" s="37" t="s">
        <v>52</v>
      </c>
      <c r="S378" s="37" t="s">
        <v>52</v>
      </c>
      <c r="T378" s="37" t="s">
        <v>53</v>
      </c>
      <c r="U378" s="37" t="s">
        <v>371</v>
      </c>
      <c r="V378" s="37" t="s">
        <v>372</v>
      </c>
      <c r="W378" s="91" t="s">
        <v>1719</v>
      </c>
      <c r="X378" s="33" t="s">
        <v>56</v>
      </c>
      <c r="Y378" s="124">
        <v>45474</v>
      </c>
      <c r="Z378" s="124">
        <v>45627</v>
      </c>
      <c r="AA378" s="104" t="s">
        <v>518</v>
      </c>
      <c r="AB378" s="37"/>
      <c r="AC378" s="37"/>
      <c r="AD378" s="115" t="s">
        <v>58</v>
      </c>
      <c r="AE378" s="105"/>
      <c r="AF378" s="205"/>
      <c r="AG378" s="34" t="s">
        <v>52</v>
      </c>
      <c r="AH378" s="34">
        <v>185.83</v>
      </c>
      <c r="AI378" s="34">
        <v>100</v>
      </c>
      <c r="AJ378" s="33"/>
      <c r="AK378" s="33">
        <f t="shared" si="19"/>
        <v>85.83</v>
      </c>
      <c r="AL378" s="213">
        <f t="shared" si="18"/>
        <v>0</v>
      </c>
      <c r="AM378" s="4"/>
      <c r="AN378" s="21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c r="FQ378" s="4"/>
      <c r="FR378" s="4"/>
      <c r="FS378" s="4"/>
      <c r="FT378" s="4"/>
      <c r="FU378" s="4"/>
      <c r="FV378" s="4"/>
      <c r="FW378" s="4"/>
      <c r="FX378" s="4"/>
      <c r="FY378" s="4"/>
      <c r="FZ378" s="4"/>
      <c r="GA378" s="4"/>
      <c r="GB378" s="4"/>
      <c r="GC378" s="4"/>
      <c r="GD378" s="4"/>
      <c r="GE378" s="4"/>
      <c r="GF378" s="4"/>
      <c r="GG378" s="4"/>
      <c r="GH378" s="4"/>
      <c r="GI378" s="4"/>
      <c r="GJ378" s="4"/>
      <c r="GK378" s="4"/>
      <c r="GL378" s="4"/>
      <c r="GM378" s="4"/>
      <c r="GN378" s="4"/>
      <c r="GO378" s="4"/>
      <c r="GP378" s="4"/>
      <c r="GQ378" s="4"/>
      <c r="GR378" s="4"/>
      <c r="GS378" s="4"/>
      <c r="GT378" s="4"/>
      <c r="GU378" s="4"/>
      <c r="GV378" s="4"/>
      <c r="GW378" s="4"/>
      <c r="GX378" s="4"/>
      <c r="GY378" s="4"/>
      <c r="GZ378" s="4"/>
      <c r="HA378" s="4"/>
      <c r="HB378" s="4"/>
      <c r="HC378" s="4"/>
      <c r="HD378" s="4"/>
      <c r="HE378" s="4"/>
      <c r="HF378" s="4"/>
      <c r="HG378" s="4"/>
      <c r="HH378" s="4"/>
      <c r="HI378" s="4"/>
      <c r="HJ378" s="4"/>
      <c r="HK378" s="4"/>
      <c r="HL378" s="4"/>
      <c r="HM378" s="4"/>
      <c r="HN378" s="4"/>
      <c r="HO378" s="4"/>
      <c r="HP378" s="4"/>
      <c r="HQ378" s="4"/>
      <c r="HR378" s="4"/>
      <c r="HS378" s="4"/>
      <c r="HT378" s="4"/>
      <c r="HU378" s="4"/>
      <c r="HV378" s="4"/>
      <c r="HW378" s="4"/>
      <c r="HX378" s="4"/>
      <c r="HY378" s="4"/>
    </row>
    <row r="379" s="15" customFormat="1" ht="80" hidden="1" customHeight="1" spans="1:233">
      <c r="A379" s="34">
        <v>59</v>
      </c>
      <c r="B379" s="34" t="s">
        <v>864</v>
      </c>
      <c r="C379" s="37" t="s">
        <v>865</v>
      </c>
      <c r="D379" s="37" t="s">
        <v>866</v>
      </c>
      <c r="E379" s="37" t="s">
        <v>1921</v>
      </c>
      <c r="F379" s="37" t="s">
        <v>366</v>
      </c>
      <c r="G379" s="37" t="s">
        <v>1922</v>
      </c>
      <c r="H379" s="37" t="s">
        <v>48</v>
      </c>
      <c r="I379" s="73" t="s">
        <v>1923</v>
      </c>
      <c r="J379" s="34">
        <v>297.68</v>
      </c>
      <c r="K379" s="34">
        <v>297.68</v>
      </c>
      <c r="L379" s="33"/>
      <c r="M379" s="33"/>
      <c r="N379" s="73" t="s">
        <v>1924</v>
      </c>
      <c r="O379" s="73"/>
      <c r="P379" s="171" t="s">
        <v>1925</v>
      </c>
      <c r="Q379" s="37" t="s">
        <v>52</v>
      </c>
      <c r="R379" s="37" t="s">
        <v>52</v>
      </c>
      <c r="S379" s="37" t="s">
        <v>52</v>
      </c>
      <c r="T379" s="37" t="s">
        <v>53</v>
      </c>
      <c r="U379" s="37" t="s">
        <v>371</v>
      </c>
      <c r="V379" s="37" t="s">
        <v>372</v>
      </c>
      <c r="W379" s="91" t="s">
        <v>1719</v>
      </c>
      <c r="X379" s="33" t="s">
        <v>56</v>
      </c>
      <c r="Y379" s="124">
        <v>45474</v>
      </c>
      <c r="Z379" s="124">
        <v>45627</v>
      </c>
      <c r="AA379" s="104" t="s">
        <v>518</v>
      </c>
      <c r="AB379" s="37"/>
      <c r="AC379" s="37"/>
      <c r="AD379" s="115" t="s">
        <v>58</v>
      </c>
      <c r="AE379" s="105"/>
      <c r="AF379" s="205"/>
      <c r="AG379" s="34" t="s">
        <v>52</v>
      </c>
      <c r="AH379" s="34">
        <v>297.68</v>
      </c>
      <c r="AI379" s="34">
        <v>100</v>
      </c>
      <c r="AJ379" s="33"/>
      <c r="AK379" s="33">
        <f t="shared" si="19"/>
        <v>197.68</v>
      </c>
      <c r="AL379" s="213">
        <f t="shared" si="18"/>
        <v>0</v>
      </c>
      <c r="AM379" s="4"/>
      <c r="AN379" s="21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c r="FH379" s="4"/>
      <c r="FI379" s="4"/>
      <c r="FJ379" s="4"/>
      <c r="FK379" s="4"/>
      <c r="FL379" s="4"/>
      <c r="FM379" s="4"/>
      <c r="FN379" s="4"/>
      <c r="FO379" s="4"/>
      <c r="FP379" s="4"/>
      <c r="FQ379" s="4"/>
      <c r="FR379" s="4"/>
      <c r="FS379" s="4"/>
      <c r="FT379" s="4"/>
      <c r="FU379" s="4"/>
      <c r="FV379" s="4"/>
      <c r="FW379" s="4"/>
      <c r="FX379" s="4"/>
      <c r="FY379" s="4"/>
      <c r="FZ379" s="4"/>
      <c r="GA379" s="4"/>
      <c r="GB379" s="4"/>
      <c r="GC379" s="4"/>
      <c r="GD379" s="4"/>
      <c r="GE379" s="4"/>
      <c r="GF379" s="4"/>
      <c r="GG379" s="4"/>
      <c r="GH379" s="4"/>
      <c r="GI379" s="4"/>
      <c r="GJ379" s="4"/>
      <c r="GK379" s="4"/>
      <c r="GL379" s="4"/>
      <c r="GM379" s="4"/>
      <c r="GN379" s="4"/>
      <c r="GO379" s="4"/>
      <c r="GP379" s="4"/>
      <c r="GQ379" s="4"/>
      <c r="GR379" s="4"/>
      <c r="GS379" s="4"/>
      <c r="GT379" s="4"/>
      <c r="GU379" s="4"/>
      <c r="GV379" s="4"/>
      <c r="GW379" s="4"/>
      <c r="GX379" s="4"/>
      <c r="GY379" s="4"/>
      <c r="GZ379" s="4"/>
      <c r="HA379" s="4"/>
      <c r="HB379" s="4"/>
      <c r="HC379" s="4"/>
      <c r="HD379" s="4"/>
      <c r="HE379" s="4"/>
      <c r="HF379" s="4"/>
      <c r="HG379" s="4"/>
      <c r="HH379" s="4"/>
      <c r="HI379" s="4"/>
      <c r="HJ379" s="4"/>
      <c r="HK379" s="4"/>
      <c r="HL379" s="4"/>
      <c r="HM379" s="4"/>
      <c r="HN379" s="4"/>
      <c r="HO379" s="4"/>
      <c r="HP379" s="4"/>
      <c r="HQ379" s="4"/>
      <c r="HR379" s="4"/>
      <c r="HS379" s="4"/>
      <c r="HT379" s="4"/>
      <c r="HU379" s="4"/>
      <c r="HV379" s="4"/>
      <c r="HW379" s="4"/>
      <c r="HX379" s="4"/>
      <c r="HY379" s="4"/>
    </row>
    <row r="380" s="15" customFormat="1" ht="148" hidden="1" customHeight="1" spans="1:233">
      <c r="A380" s="34">
        <v>60</v>
      </c>
      <c r="B380" s="34" t="s">
        <v>864</v>
      </c>
      <c r="C380" s="37" t="s">
        <v>1399</v>
      </c>
      <c r="D380" s="37" t="s">
        <v>1400</v>
      </c>
      <c r="E380" s="37" t="s">
        <v>1926</v>
      </c>
      <c r="F380" s="37" t="s">
        <v>112</v>
      </c>
      <c r="G380" s="37" t="s">
        <v>1927</v>
      </c>
      <c r="H380" s="37" t="s">
        <v>48</v>
      </c>
      <c r="I380" s="73" t="s">
        <v>1928</v>
      </c>
      <c r="J380" s="34">
        <v>100</v>
      </c>
      <c r="K380" s="34">
        <v>100</v>
      </c>
      <c r="L380" s="33"/>
      <c r="M380" s="33"/>
      <c r="N380" s="73" t="s">
        <v>1929</v>
      </c>
      <c r="O380" s="73"/>
      <c r="P380" s="171" t="s">
        <v>1930</v>
      </c>
      <c r="Q380" s="37" t="s">
        <v>52</v>
      </c>
      <c r="R380" s="37" t="s">
        <v>52</v>
      </c>
      <c r="S380" s="37" t="s">
        <v>52</v>
      </c>
      <c r="T380" s="37" t="s">
        <v>53</v>
      </c>
      <c r="U380" s="37" t="s">
        <v>118</v>
      </c>
      <c r="V380" s="37" t="s">
        <v>119</v>
      </c>
      <c r="W380" s="91">
        <v>13769875596</v>
      </c>
      <c r="X380" s="33" t="s">
        <v>56</v>
      </c>
      <c r="Y380" s="124">
        <v>45292</v>
      </c>
      <c r="Z380" s="124">
        <v>45627</v>
      </c>
      <c r="AA380" s="104" t="s">
        <v>518</v>
      </c>
      <c r="AB380" s="37"/>
      <c r="AC380" s="37"/>
      <c r="AD380" s="115" t="s">
        <v>58</v>
      </c>
      <c r="AE380" s="105"/>
      <c r="AF380" s="205"/>
      <c r="AG380" s="34" t="s">
        <v>52</v>
      </c>
      <c r="AH380" s="34">
        <v>100</v>
      </c>
      <c r="AI380" s="34">
        <v>100</v>
      </c>
      <c r="AJ380" s="33"/>
      <c r="AK380" s="33">
        <f t="shared" si="19"/>
        <v>0</v>
      </c>
      <c r="AL380" s="213">
        <f t="shared" si="18"/>
        <v>0</v>
      </c>
      <c r="AM380" s="4"/>
      <c r="AN380" s="21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c r="FO380" s="4"/>
      <c r="FP380" s="4"/>
      <c r="FQ380" s="4"/>
      <c r="FR380" s="4"/>
      <c r="FS380" s="4"/>
      <c r="FT380" s="4"/>
      <c r="FU380" s="4"/>
      <c r="FV380" s="4"/>
      <c r="FW380" s="4"/>
      <c r="FX380" s="4"/>
      <c r="FY380" s="4"/>
      <c r="FZ380" s="4"/>
      <c r="GA380" s="4"/>
      <c r="GB380" s="4"/>
      <c r="GC380" s="4"/>
      <c r="GD380" s="4"/>
      <c r="GE380" s="4"/>
      <c r="GF380" s="4"/>
      <c r="GG380" s="4"/>
      <c r="GH380" s="4"/>
      <c r="GI380" s="4"/>
      <c r="GJ380" s="4"/>
      <c r="GK380" s="4"/>
      <c r="GL380" s="4"/>
      <c r="GM380" s="4"/>
      <c r="GN380" s="4"/>
      <c r="GO380" s="4"/>
      <c r="GP380" s="4"/>
      <c r="GQ380" s="4"/>
      <c r="GR380" s="4"/>
      <c r="GS380" s="4"/>
      <c r="GT380" s="4"/>
      <c r="GU380" s="4"/>
      <c r="GV380" s="4"/>
      <c r="GW380" s="4"/>
      <c r="GX380" s="4"/>
      <c r="GY380" s="4"/>
      <c r="GZ380" s="4"/>
      <c r="HA380" s="4"/>
      <c r="HB380" s="4"/>
      <c r="HC380" s="4"/>
      <c r="HD380" s="4"/>
      <c r="HE380" s="4"/>
      <c r="HF380" s="4"/>
      <c r="HG380" s="4"/>
      <c r="HH380" s="4"/>
      <c r="HI380" s="4"/>
      <c r="HJ380" s="4"/>
      <c r="HK380" s="4"/>
      <c r="HL380" s="4"/>
      <c r="HM380" s="4"/>
      <c r="HN380" s="4"/>
      <c r="HO380" s="4"/>
      <c r="HP380" s="4"/>
      <c r="HQ380" s="4"/>
      <c r="HR380" s="4"/>
      <c r="HS380" s="4"/>
      <c r="HT380" s="4"/>
      <c r="HU380" s="4"/>
      <c r="HV380" s="4"/>
      <c r="HW380" s="4"/>
      <c r="HX380" s="4"/>
      <c r="HY380" s="4"/>
    </row>
    <row r="381" s="15" customFormat="1" ht="105" hidden="1" customHeight="1" spans="1:233">
      <c r="A381" s="33">
        <v>61</v>
      </c>
      <c r="B381" s="34" t="s">
        <v>864</v>
      </c>
      <c r="C381" s="37" t="s">
        <v>1399</v>
      </c>
      <c r="D381" s="37" t="s">
        <v>1400</v>
      </c>
      <c r="E381" s="37" t="s">
        <v>1931</v>
      </c>
      <c r="F381" s="37" t="s">
        <v>215</v>
      </c>
      <c r="G381" s="37" t="s">
        <v>1260</v>
      </c>
      <c r="H381" s="37" t="s">
        <v>48</v>
      </c>
      <c r="I381" s="73" t="s">
        <v>1932</v>
      </c>
      <c r="J381" s="34">
        <v>245</v>
      </c>
      <c r="K381" s="34">
        <v>245</v>
      </c>
      <c r="L381" s="33"/>
      <c r="M381" s="33"/>
      <c r="N381" s="73" t="s">
        <v>1933</v>
      </c>
      <c r="O381" s="73"/>
      <c r="P381" s="171" t="s">
        <v>1934</v>
      </c>
      <c r="Q381" s="37" t="s">
        <v>52</v>
      </c>
      <c r="R381" s="37" t="s">
        <v>52</v>
      </c>
      <c r="S381" s="37" t="s">
        <v>52</v>
      </c>
      <c r="T381" s="37" t="s">
        <v>53</v>
      </c>
      <c r="U381" s="37" t="s">
        <v>220</v>
      </c>
      <c r="V381" s="37" t="s">
        <v>304</v>
      </c>
      <c r="W381" s="91">
        <v>15287849999</v>
      </c>
      <c r="X381" s="33" t="s">
        <v>56</v>
      </c>
      <c r="Y381" s="124">
        <v>45444</v>
      </c>
      <c r="Z381" s="124">
        <v>45627</v>
      </c>
      <c r="AA381" s="104" t="s">
        <v>518</v>
      </c>
      <c r="AB381" s="37"/>
      <c r="AC381" s="37"/>
      <c r="AD381" s="115" t="s">
        <v>58</v>
      </c>
      <c r="AE381" s="105"/>
      <c r="AF381" s="205"/>
      <c r="AG381" s="34" t="s">
        <v>52</v>
      </c>
      <c r="AH381" s="34">
        <v>245</v>
      </c>
      <c r="AI381" s="34">
        <v>100</v>
      </c>
      <c r="AJ381" s="33"/>
      <c r="AK381" s="33">
        <f t="shared" si="19"/>
        <v>145</v>
      </c>
      <c r="AL381" s="213">
        <f t="shared" si="18"/>
        <v>0</v>
      </c>
      <c r="AM381" s="4"/>
      <c r="AN381" s="21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c r="FH381" s="4"/>
      <c r="FI381" s="4"/>
      <c r="FJ381" s="4"/>
      <c r="FK381" s="4"/>
      <c r="FL381" s="4"/>
      <c r="FM381" s="4"/>
      <c r="FN381" s="4"/>
      <c r="FO381" s="4"/>
      <c r="FP381" s="4"/>
      <c r="FQ381" s="4"/>
      <c r="FR381" s="4"/>
      <c r="FS381" s="4"/>
      <c r="FT381" s="4"/>
      <c r="FU381" s="4"/>
      <c r="FV381" s="4"/>
      <c r="FW381" s="4"/>
      <c r="FX381" s="4"/>
      <c r="FY381" s="4"/>
      <c r="FZ381" s="4"/>
      <c r="GA381" s="4"/>
      <c r="GB381" s="4"/>
      <c r="GC381" s="4"/>
      <c r="GD381" s="4"/>
      <c r="GE381" s="4"/>
      <c r="GF381" s="4"/>
      <c r="GG381" s="4"/>
      <c r="GH381" s="4"/>
      <c r="GI381" s="4"/>
      <c r="GJ381" s="4"/>
      <c r="GK381" s="4"/>
      <c r="GL381" s="4"/>
      <c r="GM381" s="4"/>
      <c r="GN381" s="4"/>
      <c r="GO381" s="4"/>
      <c r="GP381" s="4"/>
      <c r="GQ381" s="4"/>
      <c r="GR381" s="4"/>
      <c r="GS381" s="4"/>
      <c r="GT381" s="4"/>
      <c r="GU381" s="4"/>
      <c r="GV381" s="4"/>
      <c r="GW381" s="4"/>
      <c r="GX381" s="4"/>
      <c r="GY381" s="4"/>
      <c r="GZ381" s="4"/>
      <c r="HA381" s="4"/>
      <c r="HB381" s="4"/>
      <c r="HC381" s="4"/>
      <c r="HD381" s="4"/>
      <c r="HE381" s="4"/>
      <c r="HF381" s="4"/>
      <c r="HG381" s="4"/>
      <c r="HH381" s="4"/>
      <c r="HI381" s="4"/>
      <c r="HJ381" s="4"/>
      <c r="HK381" s="4"/>
      <c r="HL381" s="4"/>
      <c r="HM381" s="4"/>
      <c r="HN381" s="4"/>
      <c r="HO381" s="4"/>
      <c r="HP381" s="4"/>
      <c r="HQ381" s="4"/>
      <c r="HR381" s="4"/>
      <c r="HS381" s="4"/>
      <c r="HT381" s="4"/>
      <c r="HU381" s="4"/>
      <c r="HV381" s="4"/>
      <c r="HW381" s="4"/>
      <c r="HX381" s="4"/>
      <c r="HY381" s="4"/>
    </row>
    <row r="382" s="15" customFormat="1" ht="249" hidden="1" customHeight="1" spans="1:233">
      <c r="A382" s="34">
        <v>62</v>
      </c>
      <c r="B382" s="34" t="s">
        <v>864</v>
      </c>
      <c r="C382" s="37" t="s">
        <v>1399</v>
      </c>
      <c r="D382" s="37" t="s">
        <v>1400</v>
      </c>
      <c r="E382" s="37" t="s">
        <v>1935</v>
      </c>
      <c r="F382" s="37" t="s">
        <v>270</v>
      </c>
      <c r="G382" s="37" t="s">
        <v>586</v>
      </c>
      <c r="H382" s="37" t="s">
        <v>48</v>
      </c>
      <c r="I382" s="73" t="s">
        <v>1936</v>
      </c>
      <c r="J382" s="34">
        <v>300</v>
      </c>
      <c r="K382" s="34">
        <v>300</v>
      </c>
      <c r="L382" s="33"/>
      <c r="M382" s="33"/>
      <c r="N382" s="73" t="s">
        <v>1937</v>
      </c>
      <c r="O382" s="73" t="s">
        <v>1938</v>
      </c>
      <c r="P382" s="171">
        <v>850</v>
      </c>
      <c r="Q382" s="37" t="s">
        <v>52</v>
      </c>
      <c r="R382" s="37" t="s">
        <v>52</v>
      </c>
      <c r="S382" s="37" t="s">
        <v>52</v>
      </c>
      <c r="T382" s="37" t="s">
        <v>53</v>
      </c>
      <c r="U382" s="37" t="s">
        <v>275</v>
      </c>
      <c r="V382" s="37" t="s">
        <v>276</v>
      </c>
      <c r="W382" s="91" t="s">
        <v>277</v>
      </c>
      <c r="X382" s="33" t="s">
        <v>56</v>
      </c>
      <c r="Y382" s="124">
        <v>45444</v>
      </c>
      <c r="Z382" s="124">
        <v>45627</v>
      </c>
      <c r="AA382" s="104" t="s">
        <v>518</v>
      </c>
      <c r="AB382" s="37"/>
      <c r="AC382" s="37"/>
      <c r="AD382" s="115" t="s">
        <v>58</v>
      </c>
      <c r="AE382" s="105"/>
      <c r="AF382" s="205"/>
      <c r="AG382" s="34" t="s">
        <v>52</v>
      </c>
      <c r="AH382" s="34">
        <v>300</v>
      </c>
      <c r="AI382" s="34">
        <v>100</v>
      </c>
      <c r="AJ382" s="33"/>
      <c r="AK382" s="33">
        <f t="shared" si="19"/>
        <v>200</v>
      </c>
      <c r="AL382" s="213">
        <f t="shared" si="18"/>
        <v>0</v>
      </c>
      <c r="AM382" s="4"/>
      <c r="AN382" s="21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c r="FH382" s="4"/>
      <c r="FI382" s="4"/>
      <c r="FJ382" s="4"/>
      <c r="FK382" s="4"/>
      <c r="FL382" s="4"/>
      <c r="FM382" s="4"/>
      <c r="FN382" s="4"/>
      <c r="FO382" s="4"/>
      <c r="FP382" s="4"/>
      <c r="FQ382" s="4"/>
      <c r="FR382" s="4"/>
      <c r="FS382" s="4"/>
      <c r="FT382" s="4"/>
      <c r="FU382" s="4"/>
      <c r="FV382" s="4"/>
      <c r="FW382" s="4"/>
      <c r="FX382" s="4"/>
      <c r="FY382" s="4"/>
      <c r="FZ382" s="4"/>
      <c r="GA382" s="4"/>
      <c r="GB382" s="4"/>
      <c r="GC382" s="4"/>
      <c r="GD382" s="4"/>
      <c r="GE382" s="4"/>
      <c r="GF382" s="4"/>
      <c r="GG382" s="4"/>
      <c r="GH382" s="4"/>
      <c r="GI382" s="4"/>
      <c r="GJ382" s="4"/>
      <c r="GK382" s="4"/>
      <c r="GL382" s="4"/>
      <c r="GM382" s="4"/>
      <c r="GN382" s="4"/>
      <c r="GO382" s="4"/>
      <c r="GP382" s="4"/>
      <c r="GQ382" s="4"/>
      <c r="GR382" s="4"/>
      <c r="GS382" s="4"/>
      <c r="GT382" s="4"/>
      <c r="GU382" s="4"/>
      <c r="GV382" s="4"/>
      <c r="GW382" s="4"/>
      <c r="GX382" s="4"/>
      <c r="GY382" s="4"/>
      <c r="GZ382" s="4"/>
      <c r="HA382" s="4"/>
      <c r="HB382" s="4"/>
      <c r="HC382" s="4"/>
      <c r="HD382" s="4"/>
      <c r="HE382" s="4"/>
      <c r="HF382" s="4"/>
      <c r="HG382" s="4"/>
      <c r="HH382" s="4"/>
      <c r="HI382" s="4"/>
      <c r="HJ382" s="4"/>
      <c r="HK382" s="4"/>
      <c r="HL382" s="4"/>
      <c r="HM382" s="4"/>
      <c r="HN382" s="4"/>
      <c r="HO382" s="4"/>
      <c r="HP382" s="4"/>
      <c r="HQ382" s="4"/>
      <c r="HR382" s="4"/>
      <c r="HS382" s="4"/>
      <c r="HT382" s="4"/>
      <c r="HU382" s="4"/>
      <c r="HV382" s="4"/>
      <c r="HW382" s="4"/>
      <c r="HX382" s="4"/>
      <c r="HY382" s="4"/>
    </row>
    <row r="383" s="15" customFormat="1" ht="362" hidden="1" customHeight="1" spans="1:233">
      <c r="A383" s="34">
        <v>63</v>
      </c>
      <c r="B383" s="34" t="s">
        <v>864</v>
      </c>
      <c r="C383" s="37" t="s">
        <v>1399</v>
      </c>
      <c r="D383" s="37" t="s">
        <v>1400</v>
      </c>
      <c r="E383" s="37" t="s">
        <v>1939</v>
      </c>
      <c r="F383" s="37" t="s">
        <v>270</v>
      </c>
      <c r="G383" s="37" t="s">
        <v>1940</v>
      </c>
      <c r="H383" s="37" t="s">
        <v>48</v>
      </c>
      <c r="I383" s="73" t="s">
        <v>1941</v>
      </c>
      <c r="J383" s="34">
        <v>300</v>
      </c>
      <c r="K383" s="34">
        <v>300</v>
      </c>
      <c r="L383" s="33"/>
      <c r="M383" s="33"/>
      <c r="N383" s="73" t="s">
        <v>1942</v>
      </c>
      <c r="O383" s="73" t="s">
        <v>1943</v>
      </c>
      <c r="P383" s="171">
        <v>820</v>
      </c>
      <c r="Q383" s="37" t="s">
        <v>52</v>
      </c>
      <c r="R383" s="37" t="s">
        <v>52</v>
      </c>
      <c r="S383" s="37" t="s">
        <v>52</v>
      </c>
      <c r="T383" s="37" t="s">
        <v>53</v>
      </c>
      <c r="U383" s="37" t="s">
        <v>275</v>
      </c>
      <c r="V383" s="37" t="s">
        <v>276</v>
      </c>
      <c r="W383" s="91" t="s">
        <v>277</v>
      </c>
      <c r="X383" s="33" t="s">
        <v>56</v>
      </c>
      <c r="Y383" s="124">
        <v>45444</v>
      </c>
      <c r="Z383" s="124">
        <v>45627</v>
      </c>
      <c r="AA383" s="104" t="s">
        <v>518</v>
      </c>
      <c r="AB383" s="37"/>
      <c r="AC383" s="37"/>
      <c r="AD383" s="115" t="s">
        <v>58</v>
      </c>
      <c r="AE383" s="105"/>
      <c r="AF383" s="205"/>
      <c r="AG383" s="34" t="s">
        <v>52</v>
      </c>
      <c r="AH383" s="34">
        <v>300</v>
      </c>
      <c r="AI383" s="34">
        <v>100</v>
      </c>
      <c r="AJ383" s="33"/>
      <c r="AK383" s="33">
        <f t="shared" si="19"/>
        <v>200</v>
      </c>
      <c r="AL383" s="213">
        <f t="shared" si="18"/>
        <v>0</v>
      </c>
      <c r="AM383" s="4"/>
      <c r="AN383" s="21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c r="FH383" s="4"/>
      <c r="FI383" s="4"/>
      <c r="FJ383" s="4"/>
      <c r="FK383" s="4"/>
      <c r="FL383" s="4"/>
      <c r="FM383" s="4"/>
      <c r="FN383" s="4"/>
      <c r="FO383" s="4"/>
      <c r="FP383" s="4"/>
      <c r="FQ383" s="4"/>
      <c r="FR383" s="4"/>
      <c r="FS383" s="4"/>
      <c r="FT383" s="4"/>
      <c r="FU383" s="4"/>
      <c r="FV383" s="4"/>
      <c r="FW383" s="4"/>
      <c r="FX383" s="4"/>
      <c r="FY383" s="4"/>
      <c r="FZ383" s="4"/>
      <c r="GA383" s="4"/>
      <c r="GB383" s="4"/>
      <c r="GC383" s="4"/>
      <c r="GD383" s="4"/>
      <c r="GE383" s="4"/>
      <c r="GF383" s="4"/>
      <c r="GG383" s="4"/>
      <c r="GH383" s="4"/>
      <c r="GI383" s="4"/>
      <c r="GJ383" s="4"/>
      <c r="GK383" s="4"/>
      <c r="GL383" s="4"/>
      <c r="GM383" s="4"/>
      <c r="GN383" s="4"/>
      <c r="GO383" s="4"/>
      <c r="GP383" s="4"/>
      <c r="GQ383" s="4"/>
      <c r="GR383" s="4"/>
      <c r="GS383" s="4"/>
      <c r="GT383" s="4"/>
      <c r="GU383" s="4"/>
      <c r="GV383" s="4"/>
      <c r="GW383" s="4"/>
      <c r="GX383" s="4"/>
      <c r="GY383" s="4"/>
      <c r="GZ383" s="4"/>
      <c r="HA383" s="4"/>
      <c r="HB383" s="4"/>
      <c r="HC383" s="4"/>
      <c r="HD383" s="4"/>
      <c r="HE383" s="4"/>
      <c r="HF383" s="4"/>
      <c r="HG383" s="4"/>
      <c r="HH383" s="4"/>
      <c r="HI383" s="4"/>
      <c r="HJ383" s="4"/>
      <c r="HK383" s="4"/>
      <c r="HL383" s="4"/>
      <c r="HM383" s="4"/>
      <c r="HN383" s="4"/>
      <c r="HO383" s="4"/>
      <c r="HP383" s="4"/>
      <c r="HQ383" s="4"/>
      <c r="HR383" s="4"/>
      <c r="HS383" s="4"/>
      <c r="HT383" s="4"/>
      <c r="HU383" s="4"/>
      <c r="HV383" s="4"/>
      <c r="HW383" s="4"/>
      <c r="HX383" s="4"/>
      <c r="HY383" s="4"/>
    </row>
    <row r="384" s="15" customFormat="1" ht="142" hidden="1" customHeight="1" spans="1:233">
      <c r="A384" s="33">
        <v>64</v>
      </c>
      <c r="B384" s="34" t="s">
        <v>864</v>
      </c>
      <c r="C384" s="37" t="s">
        <v>1399</v>
      </c>
      <c r="D384" s="37" t="s">
        <v>1400</v>
      </c>
      <c r="E384" s="37" t="s">
        <v>1944</v>
      </c>
      <c r="F384" s="37" t="s">
        <v>179</v>
      </c>
      <c r="G384" s="37" t="s">
        <v>794</v>
      </c>
      <c r="H384" s="37" t="s">
        <v>48</v>
      </c>
      <c r="I384" s="73" t="s">
        <v>1945</v>
      </c>
      <c r="J384" s="34">
        <v>99.6</v>
      </c>
      <c r="K384" s="34">
        <v>99.6</v>
      </c>
      <c r="L384" s="33"/>
      <c r="M384" s="33"/>
      <c r="N384" s="73" t="s">
        <v>1946</v>
      </c>
      <c r="O384" s="73"/>
      <c r="P384" s="171" t="s">
        <v>1947</v>
      </c>
      <c r="Q384" s="37" t="s">
        <v>52</v>
      </c>
      <c r="R384" s="37" t="s">
        <v>52</v>
      </c>
      <c r="S384" s="37" t="s">
        <v>52</v>
      </c>
      <c r="T384" s="37" t="s">
        <v>53</v>
      </c>
      <c r="U384" s="37" t="s">
        <v>184</v>
      </c>
      <c r="V384" s="37" t="s">
        <v>196</v>
      </c>
      <c r="W384" s="91">
        <v>13988995182</v>
      </c>
      <c r="X384" s="33" t="s">
        <v>56</v>
      </c>
      <c r="Y384" s="124">
        <v>45352</v>
      </c>
      <c r="Z384" s="124">
        <v>45627</v>
      </c>
      <c r="AA384" s="104" t="s">
        <v>518</v>
      </c>
      <c r="AB384" s="37"/>
      <c r="AC384" s="37"/>
      <c r="AD384" s="115" t="s">
        <v>58</v>
      </c>
      <c r="AE384" s="105"/>
      <c r="AF384" s="205"/>
      <c r="AG384" s="34" t="s">
        <v>52</v>
      </c>
      <c r="AH384" s="34">
        <v>99.6</v>
      </c>
      <c r="AI384" s="34">
        <v>99.6</v>
      </c>
      <c r="AJ384" s="33"/>
      <c r="AK384" s="33">
        <f t="shared" si="19"/>
        <v>0</v>
      </c>
      <c r="AL384" s="213">
        <f t="shared" si="18"/>
        <v>0</v>
      </c>
      <c r="AM384" s="4"/>
      <c r="AN384" s="21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c r="FH384" s="4"/>
      <c r="FI384" s="4"/>
      <c r="FJ384" s="4"/>
      <c r="FK384" s="4"/>
      <c r="FL384" s="4"/>
      <c r="FM384" s="4"/>
      <c r="FN384" s="4"/>
      <c r="FO384" s="4"/>
      <c r="FP384" s="4"/>
      <c r="FQ384" s="4"/>
      <c r="FR384" s="4"/>
      <c r="FS384" s="4"/>
      <c r="FT384" s="4"/>
      <c r="FU384" s="4"/>
      <c r="FV384" s="4"/>
      <c r="FW384" s="4"/>
      <c r="FX384" s="4"/>
      <c r="FY384" s="4"/>
      <c r="FZ384" s="4"/>
      <c r="GA384" s="4"/>
      <c r="GB384" s="4"/>
      <c r="GC384" s="4"/>
      <c r="GD384" s="4"/>
      <c r="GE384" s="4"/>
      <c r="GF384" s="4"/>
      <c r="GG384" s="4"/>
      <c r="GH384" s="4"/>
      <c r="GI384" s="4"/>
      <c r="GJ384" s="4"/>
      <c r="GK384" s="4"/>
      <c r="GL384" s="4"/>
      <c r="GM384" s="4"/>
      <c r="GN384" s="4"/>
      <c r="GO384" s="4"/>
      <c r="GP384" s="4"/>
      <c r="GQ384" s="4"/>
      <c r="GR384" s="4"/>
      <c r="GS384" s="4"/>
      <c r="GT384" s="4"/>
      <c r="GU384" s="4"/>
      <c r="GV384" s="4"/>
      <c r="GW384" s="4"/>
      <c r="GX384" s="4"/>
      <c r="GY384" s="4"/>
      <c r="GZ384" s="4"/>
      <c r="HA384" s="4"/>
      <c r="HB384" s="4"/>
      <c r="HC384" s="4"/>
      <c r="HD384" s="4"/>
      <c r="HE384" s="4"/>
      <c r="HF384" s="4"/>
      <c r="HG384" s="4"/>
      <c r="HH384" s="4"/>
      <c r="HI384" s="4"/>
      <c r="HJ384" s="4"/>
      <c r="HK384" s="4"/>
      <c r="HL384" s="4"/>
      <c r="HM384" s="4"/>
      <c r="HN384" s="4"/>
      <c r="HO384" s="4"/>
      <c r="HP384" s="4"/>
      <c r="HQ384" s="4"/>
      <c r="HR384" s="4"/>
      <c r="HS384" s="4"/>
      <c r="HT384" s="4"/>
      <c r="HU384" s="4"/>
      <c r="HV384" s="4"/>
      <c r="HW384" s="4"/>
      <c r="HX384" s="4"/>
      <c r="HY384" s="4"/>
    </row>
    <row r="385" s="15" customFormat="1" ht="142" hidden="1" customHeight="1" spans="1:233">
      <c r="A385" s="34">
        <v>65</v>
      </c>
      <c r="B385" s="34" t="s">
        <v>864</v>
      </c>
      <c r="C385" s="37" t="s">
        <v>1399</v>
      </c>
      <c r="D385" s="37" t="s">
        <v>1400</v>
      </c>
      <c r="E385" s="37" t="s">
        <v>1948</v>
      </c>
      <c r="F385" s="37" t="s">
        <v>179</v>
      </c>
      <c r="G385" s="37" t="s">
        <v>192</v>
      </c>
      <c r="H385" s="37" t="s">
        <v>48</v>
      </c>
      <c r="I385" s="73" t="s">
        <v>1949</v>
      </c>
      <c r="J385" s="34">
        <v>99.28</v>
      </c>
      <c r="K385" s="34">
        <v>99.28</v>
      </c>
      <c r="L385" s="33"/>
      <c r="M385" s="33"/>
      <c r="N385" s="73" t="s">
        <v>1950</v>
      </c>
      <c r="O385" s="73"/>
      <c r="P385" s="171" t="s">
        <v>1951</v>
      </c>
      <c r="Q385" s="37" t="s">
        <v>52</v>
      </c>
      <c r="R385" s="37" t="s">
        <v>52</v>
      </c>
      <c r="S385" s="37" t="s">
        <v>52</v>
      </c>
      <c r="T385" s="37" t="s">
        <v>53</v>
      </c>
      <c r="U385" s="37" t="s">
        <v>184</v>
      </c>
      <c r="V385" s="37" t="s">
        <v>196</v>
      </c>
      <c r="W385" s="91">
        <v>13988995182</v>
      </c>
      <c r="X385" s="33" t="s">
        <v>56</v>
      </c>
      <c r="Y385" s="124">
        <v>45352</v>
      </c>
      <c r="Z385" s="124">
        <v>45627</v>
      </c>
      <c r="AA385" s="104" t="s">
        <v>518</v>
      </c>
      <c r="AB385" s="37"/>
      <c r="AC385" s="37"/>
      <c r="AD385" s="115" t="s">
        <v>58</v>
      </c>
      <c r="AE385" s="105"/>
      <c r="AF385" s="205"/>
      <c r="AG385" s="34" t="s">
        <v>52</v>
      </c>
      <c r="AH385" s="34">
        <v>99.28</v>
      </c>
      <c r="AI385" s="34">
        <v>99.28</v>
      </c>
      <c r="AJ385" s="33"/>
      <c r="AK385" s="33">
        <f t="shared" si="19"/>
        <v>0</v>
      </c>
      <c r="AL385" s="213">
        <f t="shared" si="18"/>
        <v>0</v>
      </c>
      <c r="AM385" s="4"/>
      <c r="AN385" s="21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c r="FH385" s="4"/>
      <c r="FI385" s="4"/>
      <c r="FJ385" s="4"/>
      <c r="FK385" s="4"/>
      <c r="FL385" s="4"/>
      <c r="FM385" s="4"/>
      <c r="FN385" s="4"/>
      <c r="FO385" s="4"/>
      <c r="FP385" s="4"/>
      <c r="FQ385" s="4"/>
      <c r="FR385" s="4"/>
      <c r="FS385" s="4"/>
      <c r="FT385" s="4"/>
      <c r="FU385" s="4"/>
      <c r="FV385" s="4"/>
      <c r="FW385" s="4"/>
      <c r="FX385" s="4"/>
      <c r="FY385" s="4"/>
      <c r="FZ385" s="4"/>
      <c r="GA385" s="4"/>
      <c r="GB385" s="4"/>
      <c r="GC385" s="4"/>
      <c r="GD385" s="4"/>
      <c r="GE385" s="4"/>
      <c r="GF385" s="4"/>
      <c r="GG385" s="4"/>
      <c r="GH385" s="4"/>
      <c r="GI385" s="4"/>
      <c r="GJ385" s="4"/>
      <c r="GK385" s="4"/>
      <c r="GL385" s="4"/>
      <c r="GM385" s="4"/>
      <c r="GN385" s="4"/>
      <c r="GO385" s="4"/>
      <c r="GP385" s="4"/>
      <c r="GQ385" s="4"/>
      <c r="GR385" s="4"/>
      <c r="GS385" s="4"/>
      <c r="GT385" s="4"/>
      <c r="GU385" s="4"/>
      <c r="GV385" s="4"/>
      <c r="GW385" s="4"/>
      <c r="GX385" s="4"/>
      <c r="GY385" s="4"/>
      <c r="GZ385" s="4"/>
      <c r="HA385" s="4"/>
      <c r="HB385" s="4"/>
      <c r="HC385" s="4"/>
      <c r="HD385" s="4"/>
      <c r="HE385" s="4"/>
      <c r="HF385" s="4"/>
      <c r="HG385" s="4"/>
      <c r="HH385" s="4"/>
      <c r="HI385" s="4"/>
      <c r="HJ385" s="4"/>
      <c r="HK385" s="4"/>
      <c r="HL385" s="4"/>
      <c r="HM385" s="4"/>
      <c r="HN385" s="4"/>
      <c r="HO385" s="4"/>
      <c r="HP385" s="4"/>
      <c r="HQ385" s="4"/>
      <c r="HR385" s="4"/>
      <c r="HS385" s="4"/>
      <c r="HT385" s="4"/>
      <c r="HU385" s="4"/>
      <c r="HV385" s="4"/>
      <c r="HW385" s="4"/>
      <c r="HX385" s="4"/>
      <c r="HY385" s="4"/>
    </row>
    <row r="386" s="15" customFormat="1" ht="141" hidden="1" customHeight="1" spans="1:233">
      <c r="A386" s="34">
        <v>66</v>
      </c>
      <c r="B386" s="34" t="s">
        <v>864</v>
      </c>
      <c r="C386" s="37" t="s">
        <v>1399</v>
      </c>
      <c r="D386" s="37" t="s">
        <v>1400</v>
      </c>
      <c r="E386" s="37" t="s">
        <v>1952</v>
      </c>
      <c r="F386" s="37" t="s">
        <v>179</v>
      </c>
      <c r="G386" s="37" t="s">
        <v>1774</v>
      </c>
      <c r="H386" s="37" t="s">
        <v>48</v>
      </c>
      <c r="I386" s="73" t="s">
        <v>1953</v>
      </c>
      <c r="J386" s="34">
        <v>50</v>
      </c>
      <c r="K386" s="34">
        <v>50</v>
      </c>
      <c r="L386" s="33"/>
      <c r="M386" s="33"/>
      <c r="N386" s="73" t="s">
        <v>1954</v>
      </c>
      <c r="O386" s="73"/>
      <c r="P386" s="171" t="s">
        <v>1955</v>
      </c>
      <c r="Q386" s="37" t="s">
        <v>52</v>
      </c>
      <c r="R386" s="37" t="s">
        <v>52</v>
      </c>
      <c r="S386" s="37" t="s">
        <v>52</v>
      </c>
      <c r="T386" s="37" t="s">
        <v>53</v>
      </c>
      <c r="U386" s="37" t="s">
        <v>184</v>
      </c>
      <c r="V386" s="37" t="s">
        <v>196</v>
      </c>
      <c r="W386" s="91">
        <v>13988995182</v>
      </c>
      <c r="X386" s="33" t="s">
        <v>56</v>
      </c>
      <c r="Y386" s="124">
        <v>45352</v>
      </c>
      <c r="Z386" s="124">
        <v>45627</v>
      </c>
      <c r="AA386" s="104" t="s">
        <v>518</v>
      </c>
      <c r="AB386" s="37"/>
      <c r="AC386" s="37"/>
      <c r="AD386" s="115" t="s">
        <v>58</v>
      </c>
      <c r="AE386" s="105"/>
      <c r="AF386" s="205"/>
      <c r="AG386" s="34" t="s">
        <v>52</v>
      </c>
      <c r="AH386" s="34">
        <v>50</v>
      </c>
      <c r="AI386" s="34">
        <v>50</v>
      </c>
      <c r="AJ386" s="33"/>
      <c r="AK386" s="33">
        <f t="shared" si="19"/>
        <v>0</v>
      </c>
      <c r="AL386" s="213">
        <f t="shared" si="18"/>
        <v>0</v>
      </c>
      <c r="AM386" s="4"/>
      <c r="AN386" s="21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c r="FH386" s="4"/>
      <c r="FI386" s="4"/>
      <c r="FJ386" s="4"/>
      <c r="FK386" s="4"/>
      <c r="FL386" s="4"/>
      <c r="FM386" s="4"/>
      <c r="FN386" s="4"/>
      <c r="FO386" s="4"/>
      <c r="FP386" s="4"/>
      <c r="FQ386" s="4"/>
      <c r="FR386" s="4"/>
      <c r="FS386" s="4"/>
      <c r="FT386" s="4"/>
      <c r="FU386" s="4"/>
      <c r="FV386" s="4"/>
      <c r="FW386" s="4"/>
      <c r="FX386" s="4"/>
      <c r="FY386" s="4"/>
      <c r="FZ386" s="4"/>
      <c r="GA386" s="4"/>
      <c r="GB386" s="4"/>
      <c r="GC386" s="4"/>
      <c r="GD386" s="4"/>
      <c r="GE386" s="4"/>
      <c r="GF386" s="4"/>
      <c r="GG386" s="4"/>
      <c r="GH386" s="4"/>
      <c r="GI386" s="4"/>
      <c r="GJ386" s="4"/>
      <c r="GK386" s="4"/>
      <c r="GL386" s="4"/>
      <c r="GM386" s="4"/>
      <c r="GN386" s="4"/>
      <c r="GO386" s="4"/>
      <c r="GP386" s="4"/>
      <c r="GQ386" s="4"/>
      <c r="GR386" s="4"/>
      <c r="GS386" s="4"/>
      <c r="GT386" s="4"/>
      <c r="GU386" s="4"/>
      <c r="GV386" s="4"/>
      <c r="GW386" s="4"/>
      <c r="GX386" s="4"/>
      <c r="GY386" s="4"/>
      <c r="GZ386" s="4"/>
      <c r="HA386" s="4"/>
      <c r="HB386" s="4"/>
      <c r="HC386" s="4"/>
      <c r="HD386" s="4"/>
      <c r="HE386" s="4"/>
      <c r="HF386" s="4"/>
      <c r="HG386" s="4"/>
      <c r="HH386" s="4"/>
      <c r="HI386" s="4"/>
      <c r="HJ386" s="4"/>
      <c r="HK386" s="4"/>
      <c r="HL386" s="4"/>
      <c r="HM386" s="4"/>
      <c r="HN386" s="4"/>
      <c r="HO386" s="4"/>
      <c r="HP386" s="4"/>
      <c r="HQ386" s="4"/>
      <c r="HR386" s="4"/>
      <c r="HS386" s="4"/>
      <c r="HT386" s="4"/>
      <c r="HU386" s="4"/>
      <c r="HV386" s="4"/>
      <c r="HW386" s="4"/>
      <c r="HX386" s="4"/>
      <c r="HY386" s="4"/>
    </row>
    <row r="387" s="15" customFormat="1" ht="279" hidden="1" customHeight="1" spans="1:233">
      <c r="A387" s="33">
        <v>67</v>
      </c>
      <c r="B387" s="34" t="s">
        <v>864</v>
      </c>
      <c r="C387" s="37" t="s">
        <v>1399</v>
      </c>
      <c r="D387" s="37" t="s">
        <v>1400</v>
      </c>
      <c r="E387" s="37" t="s">
        <v>1956</v>
      </c>
      <c r="F387" s="37" t="s">
        <v>284</v>
      </c>
      <c r="G387" s="37" t="s">
        <v>1957</v>
      </c>
      <c r="H387" s="37" t="s">
        <v>48</v>
      </c>
      <c r="I387" s="73" t="s">
        <v>1958</v>
      </c>
      <c r="J387" s="34">
        <v>100</v>
      </c>
      <c r="K387" s="34"/>
      <c r="L387" s="33">
        <v>100</v>
      </c>
      <c r="M387" s="33"/>
      <c r="N387" s="73" t="s">
        <v>1959</v>
      </c>
      <c r="O387" s="73"/>
      <c r="P387" s="171" t="s">
        <v>1960</v>
      </c>
      <c r="Q387" s="37" t="s">
        <v>52</v>
      </c>
      <c r="R387" s="37" t="s">
        <v>52</v>
      </c>
      <c r="S387" s="37" t="s">
        <v>52</v>
      </c>
      <c r="T387" s="37" t="s">
        <v>53</v>
      </c>
      <c r="U387" s="37" t="s">
        <v>289</v>
      </c>
      <c r="V387" s="37" t="s">
        <v>719</v>
      </c>
      <c r="W387" s="91" t="s">
        <v>720</v>
      </c>
      <c r="X387" s="33" t="s">
        <v>56</v>
      </c>
      <c r="Y387" s="124">
        <v>45413</v>
      </c>
      <c r="Z387" s="124">
        <v>45627</v>
      </c>
      <c r="AA387" s="104" t="s">
        <v>518</v>
      </c>
      <c r="AB387" s="37"/>
      <c r="AC387" s="37"/>
      <c r="AD387" s="115" t="s">
        <v>58</v>
      </c>
      <c r="AE387" s="105"/>
      <c r="AF387" s="205"/>
      <c r="AG387" s="34" t="s">
        <v>520</v>
      </c>
      <c r="AH387" s="34">
        <v>100</v>
      </c>
      <c r="AI387" s="34"/>
      <c r="AJ387" s="33">
        <v>100</v>
      </c>
      <c r="AK387" s="33">
        <f t="shared" si="19"/>
        <v>0</v>
      </c>
      <c r="AL387" s="213">
        <f t="shared" si="18"/>
        <v>0</v>
      </c>
      <c r="AM387" s="4"/>
      <c r="AN387" s="214">
        <f>L387-AJ387</f>
        <v>0</v>
      </c>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c r="FH387" s="4"/>
      <c r="FI387" s="4"/>
      <c r="FJ387" s="4"/>
      <c r="FK387" s="4"/>
      <c r="FL387" s="4"/>
      <c r="FM387" s="4"/>
      <c r="FN387" s="4"/>
      <c r="FO387" s="4"/>
      <c r="FP387" s="4"/>
      <c r="FQ387" s="4"/>
      <c r="FR387" s="4"/>
      <c r="FS387" s="4"/>
      <c r="FT387" s="4"/>
      <c r="FU387" s="4"/>
      <c r="FV387" s="4"/>
      <c r="FW387" s="4"/>
      <c r="FX387" s="4"/>
      <c r="FY387" s="4"/>
      <c r="FZ387" s="4"/>
      <c r="GA387" s="4"/>
      <c r="GB387" s="4"/>
      <c r="GC387" s="4"/>
      <c r="GD387" s="4"/>
      <c r="GE387" s="4"/>
      <c r="GF387" s="4"/>
      <c r="GG387" s="4"/>
      <c r="GH387" s="4"/>
      <c r="GI387" s="4"/>
      <c r="GJ387" s="4"/>
      <c r="GK387" s="4"/>
      <c r="GL387" s="4"/>
      <c r="GM387" s="4"/>
      <c r="GN387" s="4"/>
      <c r="GO387" s="4"/>
      <c r="GP387" s="4"/>
      <c r="GQ387" s="4"/>
      <c r="GR387" s="4"/>
      <c r="GS387" s="4"/>
      <c r="GT387" s="4"/>
      <c r="GU387" s="4"/>
      <c r="GV387" s="4"/>
      <c r="GW387" s="4"/>
      <c r="GX387" s="4"/>
      <c r="GY387" s="4"/>
      <c r="GZ387" s="4"/>
      <c r="HA387" s="4"/>
      <c r="HB387" s="4"/>
      <c r="HC387" s="4"/>
      <c r="HD387" s="4"/>
      <c r="HE387" s="4"/>
      <c r="HF387" s="4"/>
      <c r="HG387" s="4"/>
      <c r="HH387" s="4"/>
      <c r="HI387" s="4"/>
      <c r="HJ387" s="4"/>
      <c r="HK387" s="4"/>
      <c r="HL387" s="4"/>
      <c r="HM387" s="4"/>
      <c r="HN387" s="4"/>
      <c r="HO387" s="4"/>
      <c r="HP387" s="4"/>
      <c r="HQ387" s="4"/>
      <c r="HR387" s="4"/>
      <c r="HS387" s="4"/>
      <c r="HT387" s="4"/>
      <c r="HU387" s="4"/>
      <c r="HV387" s="4"/>
      <c r="HW387" s="4"/>
      <c r="HX387" s="4"/>
      <c r="HY387" s="4"/>
    </row>
    <row r="388" s="15" customFormat="1" ht="255" hidden="1" customHeight="1" spans="1:233">
      <c r="A388" s="34">
        <v>68</v>
      </c>
      <c r="B388" s="34" t="s">
        <v>864</v>
      </c>
      <c r="C388" s="37" t="s">
        <v>1399</v>
      </c>
      <c r="D388" s="37" t="s">
        <v>1400</v>
      </c>
      <c r="E388" s="37" t="s">
        <v>1961</v>
      </c>
      <c r="F388" s="37" t="s">
        <v>248</v>
      </c>
      <c r="G388" s="37" t="s">
        <v>1962</v>
      </c>
      <c r="H388" s="37" t="s">
        <v>48</v>
      </c>
      <c r="I388" s="73" t="s">
        <v>1963</v>
      </c>
      <c r="J388" s="34">
        <v>200</v>
      </c>
      <c r="K388" s="34"/>
      <c r="L388" s="33">
        <v>200</v>
      </c>
      <c r="M388" s="33"/>
      <c r="N388" s="73" t="s">
        <v>1964</v>
      </c>
      <c r="O388" s="73"/>
      <c r="P388" s="171">
        <v>239</v>
      </c>
      <c r="Q388" s="37" t="s">
        <v>52</v>
      </c>
      <c r="R388" s="37" t="s">
        <v>52</v>
      </c>
      <c r="S388" s="37" t="s">
        <v>52</v>
      </c>
      <c r="T388" s="37" t="s">
        <v>53</v>
      </c>
      <c r="U388" s="37" t="s">
        <v>253</v>
      </c>
      <c r="V388" s="37" t="s">
        <v>254</v>
      </c>
      <c r="W388" s="91" t="s">
        <v>536</v>
      </c>
      <c r="X388" s="33" t="s">
        <v>56</v>
      </c>
      <c r="Y388" s="124">
        <v>45444</v>
      </c>
      <c r="Z388" s="124">
        <v>45627</v>
      </c>
      <c r="AA388" s="104" t="s">
        <v>518</v>
      </c>
      <c r="AB388" s="37"/>
      <c r="AC388" s="37"/>
      <c r="AD388" s="115" t="s">
        <v>58</v>
      </c>
      <c r="AE388" s="105"/>
      <c r="AF388" s="205"/>
      <c r="AG388" s="34" t="s">
        <v>520</v>
      </c>
      <c r="AH388" s="34">
        <v>200</v>
      </c>
      <c r="AI388" s="34"/>
      <c r="AJ388" s="33">
        <v>200</v>
      </c>
      <c r="AK388" s="33">
        <f t="shared" si="19"/>
        <v>0</v>
      </c>
      <c r="AL388" s="213">
        <f t="shared" si="18"/>
        <v>0</v>
      </c>
      <c r="AM388" s="4"/>
      <c r="AN388" s="214">
        <f>L388-AJ388</f>
        <v>0</v>
      </c>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c r="FO388" s="4"/>
      <c r="FP388" s="4"/>
      <c r="FQ388" s="4"/>
      <c r="FR388" s="4"/>
      <c r="FS388" s="4"/>
      <c r="FT388" s="4"/>
      <c r="FU388" s="4"/>
      <c r="FV388" s="4"/>
      <c r="FW388" s="4"/>
      <c r="FX388" s="4"/>
      <c r="FY388" s="4"/>
      <c r="FZ388" s="4"/>
      <c r="GA388" s="4"/>
      <c r="GB388" s="4"/>
      <c r="GC388" s="4"/>
      <c r="GD388" s="4"/>
      <c r="GE388" s="4"/>
      <c r="GF388" s="4"/>
      <c r="GG388" s="4"/>
      <c r="GH388" s="4"/>
      <c r="GI388" s="4"/>
      <c r="GJ388" s="4"/>
      <c r="GK388" s="4"/>
      <c r="GL388" s="4"/>
      <c r="GM388" s="4"/>
      <c r="GN388" s="4"/>
      <c r="GO388" s="4"/>
      <c r="GP388" s="4"/>
      <c r="GQ388" s="4"/>
      <c r="GR388" s="4"/>
      <c r="GS388" s="4"/>
      <c r="GT388" s="4"/>
      <c r="GU388" s="4"/>
      <c r="GV388" s="4"/>
      <c r="GW388" s="4"/>
      <c r="GX388" s="4"/>
      <c r="GY388" s="4"/>
      <c r="GZ388" s="4"/>
      <c r="HA388" s="4"/>
      <c r="HB388" s="4"/>
      <c r="HC388" s="4"/>
      <c r="HD388" s="4"/>
      <c r="HE388" s="4"/>
      <c r="HF388" s="4"/>
      <c r="HG388" s="4"/>
      <c r="HH388" s="4"/>
      <c r="HI388" s="4"/>
      <c r="HJ388" s="4"/>
      <c r="HK388" s="4"/>
      <c r="HL388" s="4"/>
      <c r="HM388" s="4"/>
      <c r="HN388" s="4"/>
      <c r="HO388" s="4"/>
      <c r="HP388" s="4"/>
      <c r="HQ388" s="4"/>
      <c r="HR388" s="4"/>
      <c r="HS388" s="4"/>
      <c r="HT388" s="4"/>
      <c r="HU388" s="4"/>
      <c r="HV388" s="4"/>
      <c r="HW388" s="4"/>
      <c r="HX388" s="4"/>
      <c r="HY388" s="4"/>
    </row>
    <row r="389" s="15" customFormat="1" ht="137" hidden="1" customHeight="1" spans="1:233">
      <c r="A389" s="34">
        <v>69</v>
      </c>
      <c r="B389" s="34" t="s">
        <v>864</v>
      </c>
      <c r="C389" s="37" t="s">
        <v>1399</v>
      </c>
      <c r="D389" s="37" t="s">
        <v>1400</v>
      </c>
      <c r="E389" s="37" t="s">
        <v>1965</v>
      </c>
      <c r="F389" s="37" t="s">
        <v>256</v>
      </c>
      <c r="G389" s="37" t="s">
        <v>1966</v>
      </c>
      <c r="H389" s="37" t="s">
        <v>48</v>
      </c>
      <c r="I389" s="73" t="s">
        <v>1967</v>
      </c>
      <c r="J389" s="34">
        <v>250.28</v>
      </c>
      <c r="K389" s="34">
        <v>250.28</v>
      </c>
      <c r="L389" s="33"/>
      <c r="M389" s="33"/>
      <c r="N389" s="73" t="s">
        <v>1968</v>
      </c>
      <c r="O389" s="73"/>
      <c r="P389" s="171" t="s">
        <v>1969</v>
      </c>
      <c r="Q389" s="37" t="s">
        <v>52</v>
      </c>
      <c r="R389" s="37" t="s">
        <v>52</v>
      </c>
      <c r="S389" s="37" t="s">
        <v>52</v>
      </c>
      <c r="T389" s="37" t="s">
        <v>53</v>
      </c>
      <c r="U389" s="37" t="s">
        <v>261</v>
      </c>
      <c r="V389" s="37" t="s">
        <v>730</v>
      </c>
      <c r="W389" s="91">
        <v>15974665480</v>
      </c>
      <c r="X389" s="33" t="s">
        <v>56</v>
      </c>
      <c r="Y389" s="124">
        <v>45505</v>
      </c>
      <c r="Z389" s="124">
        <v>45627</v>
      </c>
      <c r="AA389" s="104" t="s">
        <v>518</v>
      </c>
      <c r="AB389" s="37"/>
      <c r="AC389" s="37"/>
      <c r="AD389" s="115" t="s">
        <v>58</v>
      </c>
      <c r="AE389" s="105"/>
      <c r="AF389" s="205"/>
      <c r="AG389" s="34" t="s">
        <v>52</v>
      </c>
      <c r="AH389" s="34">
        <v>250.28</v>
      </c>
      <c r="AI389" s="34">
        <v>100</v>
      </c>
      <c r="AJ389" s="33"/>
      <c r="AK389" s="33">
        <f t="shared" si="19"/>
        <v>150.28</v>
      </c>
      <c r="AL389" s="213">
        <f t="shared" si="18"/>
        <v>0</v>
      </c>
      <c r="AM389" s="4"/>
      <c r="AN389" s="21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c r="FH389" s="4"/>
      <c r="FI389" s="4"/>
      <c r="FJ389" s="4"/>
      <c r="FK389" s="4"/>
      <c r="FL389" s="4"/>
      <c r="FM389" s="4"/>
      <c r="FN389" s="4"/>
      <c r="FO389" s="4"/>
      <c r="FP389" s="4"/>
      <c r="FQ389" s="4"/>
      <c r="FR389" s="4"/>
      <c r="FS389" s="4"/>
      <c r="FT389" s="4"/>
      <c r="FU389" s="4"/>
      <c r="FV389" s="4"/>
      <c r="FW389" s="4"/>
      <c r="FX389" s="4"/>
      <c r="FY389" s="4"/>
      <c r="FZ389" s="4"/>
      <c r="GA389" s="4"/>
      <c r="GB389" s="4"/>
      <c r="GC389" s="4"/>
      <c r="GD389" s="4"/>
      <c r="GE389" s="4"/>
      <c r="GF389" s="4"/>
      <c r="GG389" s="4"/>
      <c r="GH389" s="4"/>
      <c r="GI389" s="4"/>
      <c r="GJ389" s="4"/>
      <c r="GK389" s="4"/>
      <c r="GL389" s="4"/>
      <c r="GM389" s="4"/>
      <c r="GN389" s="4"/>
      <c r="GO389" s="4"/>
      <c r="GP389" s="4"/>
      <c r="GQ389" s="4"/>
      <c r="GR389" s="4"/>
      <c r="GS389" s="4"/>
      <c r="GT389" s="4"/>
      <c r="GU389" s="4"/>
      <c r="GV389" s="4"/>
      <c r="GW389" s="4"/>
      <c r="GX389" s="4"/>
      <c r="GY389" s="4"/>
      <c r="GZ389" s="4"/>
      <c r="HA389" s="4"/>
      <c r="HB389" s="4"/>
      <c r="HC389" s="4"/>
      <c r="HD389" s="4"/>
      <c r="HE389" s="4"/>
      <c r="HF389" s="4"/>
      <c r="HG389" s="4"/>
      <c r="HH389" s="4"/>
      <c r="HI389" s="4"/>
      <c r="HJ389" s="4"/>
      <c r="HK389" s="4"/>
      <c r="HL389" s="4"/>
      <c r="HM389" s="4"/>
      <c r="HN389" s="4"/>
      <c r="HO389" s="4"/>
      <c r="HP389" s="4"/>
      <c r="HQ389" s="4"/>
      <c r="HR389" s="4"/>
      <c r="HS389" s="4"/>
      <c r="HT389" s="4"/>
      <c r="HU389" s="4"/>
      <c r="HV389" s="4"/>
      <c r="HW389" s="4"/>
      <c r="HX389" s="4"/>
      <c r="HY389" s="4"/>
    </row>
    <row r="390" s="15" customFormat="1" ht="152" hidden="1" customHeight="1" spans="1:233">
      <c r="A390" s="33">
        <v>70</v>
      </c>
      <c r="B390" s="34" t="s">
        <v>864</v>
      </c>
      <c r="C390" s="37" t="s">
        <v>1399</v>
      </c>
      <c r="D390" s="37" t="s">
        <v>1400</v>
      </c>
      <c r="E390" s="37" t="s">
        <v>1970</v>
      </c>
      <c r="F390" s="37" t="s">
        <v>326</v>
      </c>
      <c r="G390" s="37" t="s">
        <v>1007</v>
      </c>
      <c r="H390" s="37" t="s">
        <v>48</v>
      </c>
      <c r="I390" s="73" t="s">
        <v>1971</v>
      </c>
      <c r="J390" s="34">
        <v>346</v>
      </c>
      <c r="K390" s="34">
        <v>346</v>
      </c>
      <c r="L390" s="33"/>
      <c r="M390" s="33"/>
      <c r="N390" s="73" t="s">
        <v>1972</v>
      </c>
      <c r="O390" s="73"/>
      <c r="P390" s="171">
        <v>30000</v>
      </c>
      <c r="Q390" s="37" t="s">
        <v>52</v>
      </c>
      <c r="R390" s="37" t="s">
        <v>52</v>
      </c>
      <c r="S390" s="37" t="s">
        <v>52</v>
      </c>
      <c r="T390" s="37" t="s">
        <v>53</v>
      </c>
      <c r="U390" s="37" t="s">
        <v>331</v>
      </c>
      <c r="V390" s="37" t="s">
        <v>1010</v>
      </c>
      <c r="W390" s="91">
        <v>13769763113</v>
      </c>
      <c r="X390" s="33" t="s">
        <v>56</v>
      </c>
      <c r="Y390" s="114">
        <v>45474</v>
      </c>
      <c r="Z390" s="114">
        <v>45627</v>
      </c>
      <c r="AA390" s="104" t="s">
        <v>518</v>
      </c>
      <c r="AB390" s="37"/>
      <c r="AC390" s="37"/>
      <c r="AD390" s="115" t="s">
        <v>58</v>
      </c>
      <c r="AE390" s="105"/>
      <c r="AF390" s="205"/>
      <c r="AG390" s="34" t="s">
        <v>52</v>
      </c>
      <c r="AH390" s="34">
        <v>346</v>
      </c>
      <c r="AI390" s="34">
        <v>100</v>
      </c>
      <c r="AJ390" s="33"/>
      <c r="AK390" s="33">
        <f t="shared" si="19"/>
        <v>246</v>
      </c>
      <c r="AL390" s="213">
        <f t="shared" si="18"/>
        <v>0</v>
      </c>
      <c r="AM390" s="4"/>
      <c r="AN390" s="21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c r="FQ390" s="4"/>
      <c r="FR390" s="4"/>
      <c r="FS390" s="4"/>
      <c r="FT390" s="4"/>
      <c r="FU390" s="4"/>
      <c r="FV390" s="4"/>
      <c r="FW390" s="4"/>
      <c r="FX390" s="4"/>
      <c r="FY390" s="4"/>
      <c r="FZ390" s="4"/>
      <c r="GA390" s="4"/>
      <c r="GB390" s="4"/>
      <c r="GC390" s="4"/>
      <c r="GD390" s="4"/>
      <c r="GE390" s="4"/>
      <c r="GF390" s="4"/>
      <c r="GG390" s="4"/>
      <c r="GH390" s="4"/>
      <c r="GI390" s="4"/>
      <c r="GJ390" s="4"/>
      <c r="GK390" s="4"/>
      <c r="GL390" s="4"/>
      <c r="GM390" s="4"/>
      <c r="GN390" s="4"/>
      <c r="GO390" s="4"/>
      <c r="GP390" s="4"/>
      <c r="GQ390" s="4"/>
      <c r="GR390" s="4"/>
      <c r="GS390" s="4"/>
      <c r="GT390" s="4"/>
      <c r="GU390" s="4"/>
      <c r="GV390" s="4"/>
      <c r="GW390" s="4"/>
      <c r="GX390" s="4"/>
      <c r="GY390" s="4"/>
      <c r="GZ390" s="4"/>
      <c r="HA390" s="4"/>
      <c r="HB390" s="4"/>
      <c r="HC390" s="4"/>
      <c r="HD390" s="4"/>
      <c r="HE390" s="4"/>
      <c r="HF390" s="4"/>
      <c r="HG390" s="4"/>
      <c r="HH390" s="4"/>
      <c r="HI390" s="4"/>
      <c r="HJ390" s="4"/>
      <c r="HK390" s="4"/>
      <c r="HL390" s="4"/>
      <c r="HM390" s="4"/>
      <c r="HN390" s="4"/>
      <c r="HO390" s="4"/>
      <c r="HP390" s="4"/>
      <c r="HQ390" s="4"/>
      <c r="HR390" s="4"/>
      <c r="HS390" s="4"/>
      <c r="HT390" s="4"/>
      <c r="HU390" s="4"/>
      <c r="HV390" s="4"/>
      <c r="HW390" s="4"/>
      <c r="HX390" s="4"/>
      <c r="HY390" s="4"/>
    </row>
    <row r="391" s="15" customFormat="1" ht="245" hidden="1" customHeight="1" spans="1:233">
      <c r="A391" s="34">
        <v>71</v>
      </c>
      <c r="B391" s="34" t="s">
        <v>864</v>
      </c>
      <c r="C391" s="37" t="s">
        <v>1399</v>
      </c>
      <c r="D391" s="37" t="s">
        <v>1400</v>
      </c>
      <c r="E391" s="37" t="s">
        <v>1973</v>
      </c>
      <c r="F391" s="37" t="s">
        <v>450</v>
      </c>
      <c r="G391" s="37" t="s">
        <v>451</v>
      </c>
      <c r="H391" s="37" t="s">
        <v>48</v>
      </c>
      <c r="I391" s="73" t="s">
        <v>1974</v>
      </c>
      <c r="J391" s="34">
        <v>285</v>
      </c>
      <c r="K391" s="34">
        <v>285</v>
      </c>
      <c r="L391" s="33"/>
      <c r="M391" s="33"/>
      <c r="N391" s="73" t="s">
        <v>1975</v>
      </c>
      <c r="O391" s="73"/>
      <c r="P391" s="171">
        <v>2850</v>
      </c>
      <c r="Q391" s="37" t="s">
        <v>52</v>
      </c>
      <c r="R391" s="37" t="s">
        <v>52</v>
      </c>
      <c r="S391" s="37" t="s">
        <v>52</v>
      </c>
      <c r="T391" s="37" t="s">
        <v>53</v>
      </c>
      <c r="U391" s="37" t="s">
        <v>454</v>
      </c>
      <c r="V391" s="37" t="s">
        <v>904</v>
      </c>
      <c r="W391" s="91">
        <v>13577485152</v>
      </c>
      <c r="X391" s="33" t="s">
        <v>56</v>
      </c>
      <c r="Y391" s="124">
        <v>45383</v>
      </c>
      <c r="Z391" s="124">
        <v>45627</v>
      </c>
      <c r="AA391" s="104" t="s">
        <v>518</v>
      </c>
      <c r="AB391" s="37"/>
      <c r="AC391" s="37"/>
      <c r="AD391" s="115" t="s">
        <v>58</v>
      </c>
      <c r="AE391" s="105"/>
      <c r="AF391" s="205"/>
      <c r="AG391" s="34" t="s">
        <v>52</v>
      </c>
      <c r="AH391" s="34">
        <v>285</v>
      </c>
      <c r="AI391" s="34">
        <v>100</v>
      </c>
      <c r="AJ391" s="33"/>
      <c r="AK391" s="33">
        <f t="shared" si="19"/>
        <v>185</v>
      </c>
      <c r="AL391" s="213">
        <f t="shared" si="18"/>
        <v>0</v>
      </c>
      <c r="AM391" s="4"/>
      <c r="AN391" s="21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c r="FH391" s="4"/>
      <c r="FI391" s="4"/>
      <c r="FJ391" s="4"/>
      <c r="FK391" s="4"/>
      <c r="FL391" s="4"/>
      <c r="FM391" s="4"/>
      <c r="FN391" s="4"/>
      <c r="FO391" s="4"/>
      <c r="FP391" s="4"/>
      <c r="FQ391" s="4"/>
      <c r="FR391" s="4"/>
      <c r="FS391" s="4"/>
      <c r="FT391" s="4"/>
      <c r="FU391" s="4"/>
      <c r="FV391" s="4"/>
      <c r="FW391" s="4"/>
      <c r="FX391" s="4"/>
      <c r="FY391" s="4"/>
      <c r="FZ391" s="4"/>
      <c r="GA391" s="4"/>
      <c r="GB391" s="4"/>
      <c r="GC391" s="4"/>
      <c r="GD391" s="4"/>
      <c r="GE391" s="4"/>
      <c r="GF391" s="4"/>
      <c r="GG391" s="4"/>
      <c r="GH391" s="4"/>
      <c r="GI391" s="4"/>
      <c r="GJ391" s="4"/>
      <c r="GK391" s="4"/>
      <c r="GL391" s="4"/>
      <c r="GM391" s="4"/>
      <c r="GN391" s="4"/>
      <c r="GO391" s="4"/>
      <c r="GP391" s="4"/>
      <c r="GQ391" s="4"/>
      <c r="GR391" s="4"/>
      <c r="GS391" s="4"/>
      <c r="GT391" s="4"/>
      <c r="GU391" s="4"/>
      <c r="GV391" s="4"/>
      <c r="GW391" s="4"/>
      <c r="GX391" s="4"/>
      <c r="GY391" s="4"/>
      <c r="GZ391" s="4"/>
      <c r="HA391" s="4"/>
      <c r="HB391" s="4"/>
      <c r="HC391" s="4"/>
      <c r="HD391" s="4"/>
      <c r="HE391" s="4"/>
      <c r="HF391" s="4"/>
      <c r="HG391" s="4"/>
      <c r="HH391" s="4"/>
      <c r="HI391" s="4"/>
      <c r="HJ391" s="4"/>
      <c r="HK391" s="4"/>
      <c r="HL391" s="4"/>
      <c r="HM391" s="4"/>
      <c r="HN391" s="4"/>
      <c r="HO391" s="4"/>
      <c r="HP391" s="4"/>
      <c r="HQ391" s="4"/>
      <c r="HR391" s="4"/>
      <c r="HS391" s="4"/>
      <c r="HT391" s="4"/>
      <c r="HU391" s="4"/>
      <c r="HV391" s="4"/>
      <c r="HW391" s="4"/>
      <c r="HX391" s="4"/>
      <c r="HY391" s="4"/>
    </row>
    <row r="392" s="15" customFormat="1" ht="369" hidden="1" customHeight="1" spans="1:233">
      <c r="A392" s="34">
        <v>72</v>
      </c>
      <c r="B392" s="34" t="s">
        <v>864</v>
      </c>
      <c r="C392" s="37" t="s">
        <v>1399</v>
      </c>
      <c r="D392" s="37" t="s">
        <v>1400</v>
      </c>
      <c r="E392" s="37" t="s">
        <v>1976</v>
      </c>
      <c r="F392" s="37" t="s">
        <v>207</v>
      </c>
      <c r="G392" s="37" t="s">
        <v>1977</v>
      </c>
      <c r="H392" s="37" t="s">
        <v>48</v>
      </c>
      <c r="I392" s="75" t="s">
        <v>1978</v>
      </c>
      <c r="J392" s="34">
        <v>189.3</v>
      </c>
      <c r="K392" s="34">
        <v>189.3</v>
      </c>
      <c r="L392" s="33"/>
      <c r="M392" s="33"/>
      <c r="N392" s="73" t="s">
        <v>1979</v>
      </c>
      <c r="O392" s="73"/>
      <c r="P392" s="171" t="s">
        <v>1980</v>
      </c>
      <c r="Q392" s="37" t="s">
        <v>52</v>
      </c>
      <c r="R392" s="37" t="s">
        <v>52</v>
      </c>
      <c r="S392" s="37" t="s">
        <v>52</v>
      </c>
      <c r="T392" s="37" t="s">
        <v>53</v>
      </c>
      <c r="U392" s="37" t="s">
        <v>212</v>
      </c>
      <c r="V392" s="37" t="s">
        <v>213</v>
      </c>
      <c r="W392" s="91" t="s">
        <v>1725</v>
      </c>
      <c r="X392" s="33" t="s">
        <v>56</v>
      </c>
      <c r="Y392" s="124">
        <v>45505</v>
      </c>
      <c r="Z392" s="124">
        <v>45627</v>
      </c>
      <c r="AA392" s="104" t="s">
        <v>518</v>
      </c>
      <c r="AB392" s="37"/>
      <c r="AC392" s="37"/>
      <c r="AD392" s="115" t="s">
        <v>58</v>
      </c>
      <c r="AE392" s="105"/>
      <c r="AF392" s="205"/>
      <c r="AG392" s="34" t="s">
        <v>52</v>
      </c>
      <c r="AH392" s="34">
        <v>189.3</v>
      </c>
      <c r="AI392" s="34">
        <v>100</v>
      </c>
      <c r="AJ392" s="33"/>
      <c r="AK392" s="33">
        <f t="shared" si="19"/>
        <v>89.3</v>
      </c>
      <c r="AL392" s="213">
        <f t="shared" si="18"/>
        <v>0</v>
      </c>
      <c r="AM392" s="4"/>
      <c r="AN392" s="21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c r="FO392" s="4"/>
      <c r="FP392" s="4"/>
      <c r="FQ392" s="4"/>
      <c r="FR392" s="4"/>
      <c r="FS392" s="4"/>
      <c r="FT392" s="4"/>
      <c r="FU392" s="4"/>
      <c r="FV392" s="4"/>
      <c r="FW392" s="4"/>
      <c r="FX392" s="4"/>
      <c r="FY392" s="4"/>
      <c r="FZ392" s="4"/>
      <c r="GA392" s="4"/>
      <c r="GB392" s="4"/>
      <c r="GC392" s="4"/>
      <c r="GD392" s="4"/>
      <c r="GE392" s="4"/>
      <c r="GF392" s="4"/>
      <c r="GG392" s="4"/>
      <c r="GH392" s="4"/>
      <c r="GI392" s="4"/>
      <c r="GJ392" s="4"/>
      <c r="GK392" s="4"/>
      <c r="GL392" s="4"/>
      <c r="GM392" s="4"/>
      <c r="GN392" s="4"/>
      <c r="GO392" s="4"/>
      <c r="GP392" s="4"/>
      <c r="GQ392" s="4"/>
      <c r="GR392" s="4"/>
      <c r="GS392" s="4"/>
      <c r="GT392" s="4"/>
      <c r="GU392" s="4"/>
      <c r="GV392" s="4"/>
      <c r="GW392" s="4"/>
      <c r="GX392" s="4"/>
      <c r="GY392" s="4"/>
      <c r="GZ392" s="4"/>
      <c r="HA392" s="4"/>
      <c r="HB392" s="4"/>
      <c r="HC392" s="4"/>
      <c r="HD392" s="4"/>
      <c r="HE392" s="4"/>
      <c r="HF392" s="4"/>
      <c r="HG392" s="4"/>
      <c r="HH392" s="4"/>
      <c r="HI392" s="4"/>
      <c r="HJ392" s="4"/>
      <c r="HK392" s="4"/>
      <c r="HL392" s="4"/>
      <c r="HM392" s="4"/>
      <c r="HN392" s="4"/>
      <c r="HO392" s="4"/>
      <c r="HP392" s="4"/>
      <c r="HQ392" s="4"/>
      <c r="HR392" s="4"/>
      <c r="HS392" s="4"/>
      <c r="HT392" s="4"/>
      <c r="HU392" s="4"/>
      <c r="HV392" s="4"/>
      <c r="HW392" s="4"/>
      <c r="HX392" s="4"/>
      <c r="HY392" s="4"/>
    </row>
    <row r="393" s="15" customFormat="1" ht="219" hidden="1" customHeight="1" spans="1:233">
      <c r="A393" s="33">
        <v>73</v>
      </c>
      <c r="B393" s="34" t="s">
        <v>864</v>
      </c>
      <c r="C393" s="37" t="s">
        <v>1399</v>
      </c>
      <c r="D393" s="37" t="s">
        <v>1400</v>
      </c>
      <c r="E393" s="37" t="s">
        <v>1981</v>
      </c>
      <c r="F393" s="37" t="s">
        <v>207</v>
      </c>
      <c r="G393" s="37" t="s">
        <v>1982</v>
      </c>
      <c r="H393" s="37" t="s">
        <v>48</v>
      </c>
      <c r="I393" s="73" t="s">
        <v>1983</v>
      </c>
      <c r="J393" s="34">
        <v>341.3</v>
      </c>
      <c r="K393" s="34">
        <v>341.3</v>
      </c>
      <c r="L393" s="33"/>
      <c r="M393" s="33"/>
      <c r="N393" s="73" t="s">
        <v>1984</v>
      </c>
      <c r="O393" s="73"/>
      <c r="P393" s="171" t="s">
        <v>1985</v>
      </c>
      <c r="Q393" s="37" t="s">
        <v>52</v>
      </c>
      <c r="R393" s="37" t="s">
        <v>52</v>
      </c>
      <c r="S393" s="37" t="s">
        <v>52</v>
      </c>
      <c r="T393" s="37" t="s">
        <v>53</v>
      </c>
      <c r="U393" s="37" t="s">
        <v>212</v>
      </c>
      <c r="V393" s="37" t="s">
        <v>213</v>
      </c>
      <c r="W393" s="91" t="s">
        <v>1725</v>
      </c>
      <c r="X393" s="33" t="s">
        <v>56</v>
      </c>
      <c r="Y393" s="124">
        <v>45505</v>
      </c>
      <c r="Z393" s="124">
        <v>45627</v>
      </c>
      <c r="AA393" s="104" t="s">
        <v>518</v>
      </c>
      <c r="AB393" s="37"/>
      <c r="AC393" s="37"/>
      <c r="AD393" s="115" t="s">
        <v>58</v>
      </c>
      <c r="AE393" s="105"/>
      <c r="AF393" s="205"/>
      <c r="AG393" s="34" t="s">
        <v>52</v>
      </c>
      <c r="AH393" s="34">
        <v>341.3</v>
      </c>
      <c r="AI393" s="34">
        <v>100</v>
      </c>
      <c r="AJ393" s="33"/>
      <c r="AK393" s="33">
        <f t="shared" si="19"/>
        <v>241.3</v>
      </c>
      <c r="AL393" s="213">
        <f t="shared" si="18"/>
        <v>0</v>
      </c>
      <c r="AM393" s="4"/>
      <c r="AN393" s="21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c r="FH393" s="4"/>
      <c r="FI393" s="4"/>
      <c r="FJ393" s="4"/>
      <c r="FK393" s="4"/>
      <c r="FL393" s="4"/>
      <c r="FM393" s="4"/>
      <c r="FN393" s="4"/>
      <c r="FO393" s="4"/>
      <c r="FP393" s="4"/>
      <c r="FQ393" s="4"/>
      <c r="FR393" s="4"/>
      <c r="FS393" s="4"/>
      <c r="FT393" s="4"/>
      <c r="FU393" s="4"/>
      <c r="FV393" s="4"/>
      <c r="FW393" s="4"/>
      <c r="FX393" s="4"/>
      <c r="FY393" s="4"/>
      <c r="FZ393" s="4"/>
      <c r="GA393" s="4"/>
      <c r="GB393" s="4"/>
      <c r="GC393" s="4"/>
      <c r="GD393" s="4"/>
      <c r="GE393" s="4"/>
      <c r="GF393" s="4"/>
      <c r="GG393" s="4"/>
      <c r="GH393" s="4"/>
      <c r="GI393" s="4"/>
      <c r="GJ393" s="4"/>
      <c r="GK393" s="4"/>
      <c r="GL393" s="4"/>
      <c r="GM393" s="4"/>
      <c r="GN393" s="4"/>
      <c r="GO393" s="4"/>
      <c r="GP393" s="4"/>
      <c r="GQ393" s="4"/>
      <c r="GR393" s="4"/>
      <c r="GS393" s="4"/>
      <c r="GT393" s="4"/>
      <c r="GU393" s="4"/>
      <c r="GV393" s="4"/>
      <c r="GW393" s="4"/>
      <c r="GX393" s="4"/>
      <c r="GY393" s="4"/>
      <c r="GZ393" s="4"/>
      <c r="HA393" s="4"/>
      <c r="HB393" s="4"/>
      <c r="HC393" s="4"/>
      <c r="HD393" s="4"/>
      <c r="HE393" s="4"/>
      <c r="HF393" s="4"/>
      <c r="HG393" s="4"/>
      <c r="HH393" s="4"/>
      <c r="HI393" s="4"/>
      <c r="HJ393" s="4"/>
      <c r="HK393" s="4"/>
      <c r="HL393" s="4"/>
      <c r="HM393" s="4"/>
      <c r="HN393" s="4"/>
      <c r="HO393" s="4"/>
      <c r="HP393" s="4"/>
      <c r="HQ393" s="4"/>
      <c r="HR393" s="4"/>
      <c r="HS393" s="4"/>
      <c r="HT393" s="4"/>
      <c r="HU393" s="4"/>
      <c r="HV393" s="4"/>
      <c r="HW393" s="4"/>
      <c r="HX393" s="4"/>
      <c r="HY393" s="4"/>
    </row>
    <row r="394" s="15" customFormat="1" ht="307" hidden="1" customHeight="1" spans="1:233">
      <c r="A394" s="34">
        <v>74</v>
      </c>
      <c r="B394" s="34" t="s">
        <v>864</v>
      </c>
      <c r="C394" s="37" t="s">
        <v>1399</v>
      </c>
      <c r="D394" s="37" t="s">
        <v>1400</v>
      </c>
      <c r="E394" s="37" t="s">
        <v>1986</v>
      </c>
      <c r="F394" s="37" t="s">
        <v>207</v>
      </c>
      <c r="G394" s="37" t="s">
        <v>1987</v>
      </c>
      <c r="H394" s="37" t="s">
        <v>48</v>
      </c>
      <c r="I394" s="73" t="s">
        <v>1988</v>
      </c>
      <c r="J394" s="34">
        <v>177.4</v>
      </c>
      <c r="K394" s="34">
        <v>177.4</v>
      </c>
      <c r="L394" s="33"/>
      <c r="M394" s="33"/>
      <c r="N394" s="73" t="s">
        <v>1989</v>
      </c>
      <c r="O394" s="73"/>
      <c r="P394" s="171" t="s">
        <v>1990</v>
      </c>
      <c r="Q394" s="37" t="s">
        <v>52</v>
      </c>
      <c r="R394" s="37" t="s">
        <v>52</v>
      </c>
      <c r="S394" s="37" t="s">
        <v>52</v>
      </c>
      <c r="T394" s="37" t="s">
        <v>53</v>
      </c>
      <c r="U394" s="37" t="s">
        <v>212</v>
      </c>
      <c r="V394" s="37" t="s">
        <v>213</v>
      </c>
      <c r="W394" s="91" t="s">
        <v>1725</v>
      </c>
      <c r="X394" s="33" t="s">
        <v>56</v>
      </c>
      <c r="Y394" s="124">
        <v>45505</v>
      </c>
      <c r="Z394" s="124">
        <v>45627</v>
      </c>
      <c r="AA394" s="104" t="s">
        <v>518</v>
      </c>
      <c r="AB394" s="37"/>
      <c r="AC394" s="37"/>
      <c r="AD394" s="115" t="s">
        <v>58</v>
      </c>
      <c r="AE394" s="105"/>
      <c r="AF394" s="205"/>
      <c r="AG394" s="34" t="s">
        <v>52</v>
      </c>
      <c r="AH394" s="34">
        <v>177.4</v>
      </c>
      <c r="AI394" s="34">
        <v>100</v>
      </c>
      <c r="AJ394" s="33"/>
      <c r="AK394" s="33">
        <f t="shared" si="19"/>
        <v>77.4</v>
      </c>
      <c r="AL394" s="213">
        <f>J394-AH394</f>
        <v>0</v>
      </c>
      <c r="AM394" s="4"/>
      <c r="AN394" s="21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c r="FH394" s="4"/>
      <c r="FI394" s="4"/>
      <c r="FJ394" s="4"/>
      <c r="FK394" s="4"/>
      <c r="FL394" s="4"/>
      <c r="FM394" s="4"/>
      <c r="FN394" s="4"/>
      <c r="FO394" s="4"/>
      <c r="FP394" s="4"/>
      <c r="FQ394" s="4"/>
      <c r="FR394" s="4"/>
      <c r="FS394" s="4"/>
      <c r="FT394" s="4"/>
      <c r="FU394" s="4"/>
      <c r="FV394" s="4"/>
      <c r="FW394" s="4"/>
      <c r="FX394" s="4"/>
      <c r="FY394" s="4"/>
      <c r="FZ394" s="4"/>
      <c r="GA394" s="4"/>
      <c r="GB394" s="4"/>
      <c r="GC394" s="4"/>
      <c r="GD394" s="4"/>
      <c r="GE394" s="4"/>
      <c r="GF394" s="4"/>
      <c r="GG394" s="4"/>
      <c r="GH394" s="4"/>
      <c r="GI394" s="4"/>
      <c r="GJ394" s="4"/>
      <c r="GK394" s="4"/>
      <c r="GL394" s="4"/>
      <c r="GM394" s="4"/>
      <c r="GN394" s="4"/>
      <c r="GO394" s="4"/>
      <c r="GP394" s="4"/>
      <c r="GQ394" s="4"/>
      <c r="GR394" s="4"/>
      <c r="GS394" s="4"/>
      <c r="GT394" s="4"/>
      <c r="GU394" s="4"/>
      <c r="GV394" s="4"/>
      <c r="GW394" s="4"/>
      <c r="GX394" s="4"/>
      <c r="GY394" s="4"/>
      <c r="GZ394" s="4"/>
      <c r="HA394" s="4"/>
      <c r="HB394" s="4"/>
      <c r="HC394" s="4"/>
      <c r="HD394" s="4"/>
      <c r="HE394" s="4"/>
      <c r="HF394" s="4"/>
      <c r="HG394" s="4"/>
      <c r="HH394" s="4"/>
      <c r="HI394" s="4"/>
      <c r="HJ394" s="4"/>
      <c r="HK394" s="4"/>
      <c r="HL394" s="4"/>
      <c r="HM394" s="4"/>
      <c r="HN394" s="4"/>
      <c r="HO394" s="4"/>
      <c r="HP394" s="4"/>
      <c r="HQ394" s="4"/>
      <c r="HR394" s="4"/>
      <c r="HS394" s="4"/>
      <c r="HT394" s="4"/>
      <c r="HU394" s="4"/>
      <c r="HV394" s="4"/>
      <c r="HW394" s="4"/>
      <c r="HX394" s="4"/>
      <c r="HY394" s="4"/>
    </row>
    <row r="395" s="15" customFormat="1" ht="277" hidden="1" customHeight="1" spans="1:233">
      <c r="A395" s="34">
        <v>75</v>
      </c>
      <c r="B395" s="34" t="s">
        <v>864</v>
      </c>
      <c r="C395" s="37" t="s">
        <v>1399</v>
      </c>
      <c r="D395" s="37" t="s">
        <v>1400</v>
      </c>
      <c r="E395" s="37" t="s">
        <v>1991</v>
      </c>
      <c r="F395" s="37" t="s">
        <v>207</v>
      </c>
      <c r="G395" s="37" t="s">
        <v>1992</v>
      </c>
      <c r="H395" s="37" t="s">
        <v>48</v>
      </c>
      <c r="I395" s="225" t="s">
        <v>1993</v>
      </c>
      <c r="J395" s="34">
        <v>269</v>
      </c>
      <c r="K395" s="34">
        <v>269</v>
      </c>
      <c r="L395" s="33"/>
      <c r="M395" s="33"/>
      <c r="N395" s="73" t="s">
        <v>1994</v>
      </c>
      <c r="O395" s="73"/>
      <c r="P395" s="171" t="s">
        <v>1995</v>
      </c>
      <c r="Q395" s="37" t="s">
        <v>52</v>
      </c>
      <c r="R395" s="37" t="s">
        <v>52</v>
      </c>
      <c r="S395" s="37" t="s">
        <v>52</v>
      </c>
      <c r="T395" s="37" t="s">
        <v>53</v>
      </c>
      <c r="U395" s="37" t="s">
        <v>212</v>
      </c>
      <c r="V395" s="37" t="s">
        <v>213</v>
      </c>
      <c r="W395" s="91" t="s">
        <v>1725</v>
      </c>
      <c r="X395" s="33" t="s">
        <v>56</v>
      </c>
      <c r="Y395" s="124">
        <v>45505</v>
      </c>
      <c r="Z395" s="124">
        <v>45627</v>
      </c>
      <c r="AA395" s="104" t="s">
        <v>518</v>
      </c>
      <c r="AB395" s="37"/>
      <c r="AC395" s="37"/>
      <c r="AD395" s="115" t="s">
        <v>58</v>
      </c>
      <c r="AE395" s="105"/>
      <c r="AF395" s="205"/>
      <c r="AG395" s="34" t="s">
        <v>52</v>
      </c>
      <c r="AH395" s="34">
        <v>269</v>
      </c>
      <c r="AI395" s="34">
        <v>100</v>
      </c>
      <c r="AJ395" s="33"/>
      <c r="AK395" s="33">
        <f t="shared" ref="AK395:AK458" si="20">AH395-AI395-AJ395</f>
        <v>169</v>
      </c>
      <c r="AL395" s="213">
        <f>J395-AH395</f>
        <v>0</v>
      </c>
      <c r="AM395" s="4"/>
      <c r="AN395" s="21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c r="CQ395" s="4"/>
      <c r="CR395" s="4"/>
      <c r="CS395" s="4"/>
      <c r="CT395" s="4"/>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c r="FC395" s="4"/>
      <c r="FD395" s="4"/>
      <c r="FE395" s="4"/>
      <c r="FF395" s="4"/>
      <c r="FG395" s="4"/>
      <c r="FH395" s="4"/>
      <c r="FI395" s="4"/>
      <c r="FJ395" s="4"/>
      <c r="FK395" s="4"/>
      <c r="FL395" s="4"/>
      <c r="FM395" s="4"/>
      <c r="FN395" s="4"/>
      <c r="FO395" s="4"/>
      <c r="FP395" s="4"/>
      <c r="FQ395" s="4"/>
      <c r="FR395" s="4"/>
      <c r="FS395" s="4"/>
      <c r="FT395" s="4"/>
      <c r="FU395" s="4"/>
      <c r="FV395" s="4"/>
      <c r="FW395" s="4"/>
      <c r="FX395" s="4"/>
      <c r="FY395" s="4"/>
      <c r="FZ395" s="4"/>
      <c r="GA395" s="4"/>
      <c r="GB395" s="4"/>
      <c r="GC395" s="4"/>
      <c r="GD395" s="4"/>
      <c r="GE395" s="4"/>
      <c r="GF395" s="4"/>
      <c r="GG395" s="4"/>
      <c r="GH395" s="4"/>
      <c r="GI395" s="4"/>
      <c r="GJ395" s="4"/>
      <c r="GK395" s="4"/>
      <c r="GL395" s="4"/>
      <c r="GM395" s="4"/>
      <c r="GN395" s="4"/>
      <c r="GO395" s="4"/>
      <c r="GP395" s="4"/>
      <c r="GQ395" s="4"/>
      <c r="GR395" s="4"/>
      <c r="GS395" s="4"/>
      <c r="GT395" s="4"/>
      <c r="GU395" s="4"/>
      <c r="GV395" s="4"/>
      <c r="GW395" s="4"/>
      <c r="GX395" s="4"/>
      <c r="GY395" s="4"/>
      <c r="GZ395" s="4"/>
      <c r="HA395" s="4"/>
      <c r="HB395" s="4"/>
      <c r="HC395" s="4"/>
      <c r="HD395" s="4"/>
      <c r="HE395" s="4"/>
      <c r="HF395" s="4"/>
      <c r="HG395" s="4"/>
      <c r="HH395" s="4"/>
      <c r="HI395" s="4"/>
      <c r="HJ395" s="4"/>
      <c r="HK395" s="4"/>
      <c r="HL395" s="4"/>
      <c r="HM395" s="4"/>
      <c r="HN395" s="4"/>
      <c r="HO395" s="4"/>
      <c r="HP395" s="4"/>
      <c r="HQ395" s="4"/>
      <c r="HR395" s="4"/>
      <c r="HS395" s="4"/>
      <c r="HT395" s="4"/>
      <c r="HU395" s="4"/>
      <c r="HV395" s="4"/>
      <c r="HW395" s="4"/>
      <c r="HX395" s="4"/>
      <c r="HY395" s="4"/>
    </row>
    <row r="396" s="15" customFormat="1" ht="240" hidden="1" customHeight="1" spans="1:233">
      <c r="A396" s="33">
        <v>76</v>
      </c>
      <c r="B396" s="34" t="s">
        <v>864</v>
      </c>
      <c r="C396" s="37" t="s">
        <v>865</v>
      </c>
      <c r="D396" s="37" t="s">
        <v>1400</v>
      </c>
      <c r="E396" s="37" t="s">
        <v>1788</v>
      </c>
      <c r="F396" s="37" t="s">
        <v>223</v>
      </c>
      <c r="G396" s="37" t="s">
        <v>732</v>
      </c>
      <c r="H396" s="37" t="s">
        <v>48</v>
      </c>
      <c r="I396" s="73" t="s">
        <v>1996</v>
      </c>
      <c r="J396" s="34">
        <v>100</v>
      </c>
      <c r="K396" s="34">
        <v>100</v>
      </c>
      <c r="L396" s="33"/>
      <c r="M396" s="33"/>
      <c r="N396" s="73" t="s">
        <v>1997</v>
      </c>
      <c r="O396" s="73" t="s">
        <v>1998</v>
      </c>
      <c r="P396" s="171">
        <v>167</v>
      </c>
      <c r="Q396" s="37" t="s">
        <v>52</v>
      </c>
      <c r="R396" s="37" t="s">
        <v>52</v>
      </c>
      <c r="S396" s="37" t="s">
        <v>52</v>
      </c>
      <c r="T396" s="37" t="s">
        <v>53</v>
      </c>
      <c r="U396" s="37" t="s">
        <v>228</v>
      </c>
      <c r="V396" s="37" t="s">
        <v>736</v>
      </c>
      <c r="W396" s="91" t="s">
        <v>737</v>
      </c>
      <c r="X396" s="33" t="s">
        <v>56</v>
      </c>
      <c r="Y396" s="124">
        <v>45505</v>
      </c>
      <c r="Z396" s="124">
        <v>45627</v>
      </c>
      <c r="AA396" s="104" t="s">
        <v>518</v>
      </c>
      <c r="AB396" s="37"/>
      <c r="AC396" s="37"/>
      <c r="AD396" s="115" t="s">
        <v>58</v>
      </c>
      <c r="AE396" s="105"/>
      <c r="AF396" s="205"/>
      <c r="AG396" s="34" t="s">
        <v>52</v>
      </c>
      <c r="AH396" s="34">
        <v>100</v>
      </c>
      <c r="AI396" s="34">
        <v>100</v>
      </c>
      <c r="AJ396" s="33"/>
      <c r="AK396" s="33">
        <f t="shared" si="20"/>
        <v>0</v>
      </c>
      <c r="AL396" s="213">
        <f>J396-AH396</f>
        <v>0</v>
      </c>
      <c r="AM396" s="4"/>
      <c r="AN396" s="21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c r="FH396" s="4"/>
      <c r="FI396" s="4"/>
      <c r="FJ396" s="4"/>
      <c r="FK396" s="4"/>
      <c r="FL396" s="4"/>
      <c r="FM396" s="4"/>
      <c r="FN396" s="4"/>
      <c r="FO396" s="4"/>
      <c r="FP396" s="4"/>
      <c r="FQ396" s="4"/>
      <c r="FR396" s="4"/>
      <c r="FS396" s="4"/>
      <c r="FT396" s="4"/>
      <c r="FU396" s="4"/>
      <c r="FV396" s="4"/>
      <c r="FW396" s="4"/>
      <c r="FX396" s="4"/>
      <c r="FY396" s="4"/>
      <c r="FZ396" s="4"/>
      <c r="GA396" s="4"/>
      <c r="GB396" s="4"/>
      <c r="GC396" s="4"/>
      <c r="GD396" s="4"/>
      <c r="GE396" s="4"/>
      <c r="GF396" s="4"/>
      <c r="GG396" s="4"/>
      <c r="GH396" s="4"/>
      <c r="GI396" s="4"/>
      <c r="GJ396" s="4"/>
      <c r="GK396" s="4"/>
      <c r="GL396" s="4"/>
      <c r="GM396" s="4"/>
      <c r="GN396" s="4"/>
      <c r="GO396" s="4"/>
      <c r="GP396" s="4"/>
      <c r="GQ396" s="4"/>
      <c r="GR396" s="4"/>
      <c r="GS396" s="4"/>
      <c r="GT396" s="4"/>
      <c r="GU396" s="4"/>
      <c r="GV396" s="4"/>
      <c r="GW396" s="4"/>
      <c r="GX396" s="4"/>
      <c r="GY396" s="4"/>
      <c r="GZ396" s="4"/>
      <c r="HA396" s="4"/>
      <c r="HB396" s="4"/>
      <c r="HC396" s="4"/>
      <c r="HD396" s="4"/>
      <c r="HE396" s="4"/>
      <c r="HF396" s="4"/>
      <c r="HG396" s="4"/>
      <c r="HH396" s="4"/>
      <c r="HI396" s="4"/>
      <c r="HJ396" s="4"/>
      <c r="HK396" s="4"/>
      <c r="HL396" s="4"/>
      <c r="HM396" s="4"/>
      <c r="HN396" s="4"/>
      <c r="HO396" s="4"/>
      <c r="HP396" s="4"/>
      <c r="HQ396" s="4"/>
      <c r="HR396" s="4"/>
      <c r="HS396" s="4"/>
      <c r="HT396" s="4"/>
      <c r="HU396" s="4"/>
      <c r="HV396" s="4"/>
      <c r="HW396" s="4"/>
      <c r="HX396" s="4"/>
      <c r="HY396" s="4"/>
    </row>
    <row r="397" s="15" customFormat="1" ht="107" hidden="1" customHeight="1" spans="1:233">
      <c r="A397" s="34">
        <v>77</v>
      </c>
      <c r="B397" s="34" t="s">
        <v>864</v>
      </c>
      <c r="C397" s="33" t="s">
        <v>1399</v>
      </c>
      <c r="D397" s="33" t="s">
        <v>1400</v>
      </c>
      <c r="E397" s="33" t="s">
        <v>1999</v>
      </c>
      <c r="F397" s="33" t="s">
        <v>2000</v>
      </c>
      <c r="G397" s="33" t="s">
        <v>2001</v>
      </c>
      <c r="H397" s="33" t="s">
        <v>48</v>
      </c>
      <c r="I397" s="55" t="s">
        <v>2002</v>
      </c>
      <c r="J397" s="34">
        <v>100</v>
      </c>
      <c r="K397" s="34"/>
      <c r="L397" s="33">
        <v>100</v>
      </c>
      <c r="M397" s="33"/>
      <c r="N397" s="55" t="s">
        <v>1745</v>
      </c>
      <c r="O397" s="55"/>
      <c r="P397" s="56" t="s">
        <v>2003</v>
      </c>
      <c r="Q397" s="33" t="s">
        <v>52</v>
      </c>
      <c r="R397" s="33" t="s">
        <v>52</v>
      </c>
      <c r="S397" s="33" t="s">
        <v>52</v>
      </c>
      <c r="T397" s="33" t="s">
        <v>53</v>
      </c>
      <c r="U397" s="33" t="s">
        <v>220</v>
      </c>
      <c r="V397" s="33" t="s">
        <v>304</v>
      </c>
      <c r="W397" s="86">
        <v>15287849999</v>
      </c>
      <c r="X397" s="33" t="s">
        <v>56</v>
      </c>
      <c r="Y397" s="104">
        <v>45352</v>
      </c>
      <c r="Z397" s="104">
        <v>45627</v>
      </c>
      <c r="AA397" s="104" t="s">
        <v>518</v>
      </c>
      <c r="AB397" s="33"/>
      <c r="AC397" s="33"/>
      <c r="AD397" s="229" t="s">
        <v>58</v>
      </c>
      <c r="AE397" s="105"/>
      <c r="AF397" s="205"/>
      <c r="AG397" s="34" t="s">
        <v>520</v>
      </c>
      <c r="AH397" s="34">
        <v>100</v>
      </c>
      <c r="AI397" s="34"/>
      <c r="AJ397" s="33">
        <v>100</v>
      </c>
      <c r="AK397" s="33">
        <f t="shared" si="20"/>
        <v>0</v>
      </c>
      <c r="AL397" s="213">
        <f>J397-AH397</f>
        <v>0</v>
      </c>
      <c r="AM397" s="13"/>
      <c r="AN397" s="214">
        <f>L397-AJ397</f>
        <v>0</v>
      </c>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3"/>
      <c r="BP397" s="13"/>
      <c r="BQ397" s="13"/>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3"/>
      <c r="CP397" s="13"/>
      <c r="CQ397" s="13"/>
      <c r="CR397" s="13"/>
      <c r="CS397" s="13"/>
      <c r="CT397" s="13"/>
      <c r="CU397" s="13"/>
      <c r="CV397" s="13"/>
      <c r="CW397" s="13"/>
      <c r="CX397" s="13"/>
      <c r="CY397" s="13"/>
      <c r="CZ397" s="13"/>
      <c r="DA397" s="13"/>
      <c r="DB397" s="13"/>
      <c r="DC397" s="13"/>
      <c r="DD397" s="13"/>
      <c r="DE397" s="13"/>
      <c r="DF397" s="13"/>
      <c r="DG397" s="13"/>
      <c r="DH397" s="13"/>
      <c r="DI397" s="13"/>
      <c r="DJ397" s="13"/>
      <c r="DK397" s="13"/>
      <c r="DL397" s="13"/>
      <c r="DM397" s="13"/>
      <c r="DN397" s="13"/>
      <c r="DO397" s="13"/>
      <c r="DP397" s="13"/>
      <c r="DQ397" s="13"/>
      <c r="DR397" s="13"/>
      <c r="DS397" s="13"/>
      <c r="DT397" s="13"/>
      <c r="DU397" s="13"/>
      <c r="DV397" s="13"/>
      <c r="DW397" s="13"/>
      <c r="DX397" s="13"/>
      <c r="DY397" s="13"/>
      <c r="DZ397" s="13"/>
      <c r="EA397" s="13"/>
      <c r="EB397" s="13"/>
      <c r="EC397" s="13"/>
      <c r="ED397" s="13"/>
      <c r="EE397" s="13"/>
      <c r="EF397" s="13"/>
      <c r="EG397" s="13"/>
      <c r="EH397" s="13"/>
      <c r="EI397" s="13"/>
      <c r="EJ397" s="13"/>
      <c r="EK397" s="13"/>
      <c r="EL397" s="13"/>
      <c r="EM397" s="13"/>
      <c r="EN397" s="13"/>
      <c r="EO397" s="13"/>
      <c r="EP397" s="13"/>
      <c r="EQ397" s="13"/>
      <c r="ER397" s="13"/>
      <c r="ES397" s="13"/>
      <c r="ET397" s="13"/>
      <c r="EU397" s="13"/>
      <c r="EV397" s="13"/>
      <c r="EW397" s="13"/>
      <c r="EX397" s="13"/>
      <c r="EY397" s="13"/>
      <c r="EZ397" s="13"/>
      <c r="FA397" s="13"/>
      <c r="FB397" s="13"/>
      <c r="FC397" s="13"/>
      <c r="FD397" s="13"/>
      <c r="FE397" s="13"/>
      <c r="FF397" s="13"/>
      <c r="FG397" s="13"/>
      <c r="FH397" s="13"/>
      <c r="FI397" s="13"/>
      <c r="FJ397" s="13"/>
      <c r="FK397" s="13"/>
      <c r="FL397" s="13"/>
      <c r="FM397" s="13"/>
      <c r="FN397" s="13"/>
      <c r="FO397" s="13"/>
      <c r="FP397" s="13"/>
      <c r="FQ397" s="13"/>
      <c r="FR397" s="13"/>
      <c r="FS397" s="13"/>
      <c r="FT397" s="13"/>
      <c r="FU397" s="13"/>
      <c r="FV397" s="13"/>
      <c r="FW397" s="13"/>
      <c r="FX397" s="13"/>
      <c r="FY397" s="13"/>
      <c r="FZ397" s="13"/>
      <c r="GA397" s="13"/>
      <c r="GB397" s="13"/>
      <c r="GC397" s="13"/>
      <c r="GD397" s="13"/>
      <c r="GE397" s="13"/>
      <c r="GF397" s="13"/>
      <c r="GG397" s="13"/>
      <c r="GH397" s="13"/>
      <c r="GI397" s="13"/>
      <c r="GJ397" s="13"/>
      <c r="GK397" s="13"/>
      <c r="GL397" s="13"/>
      <c r="GM397" s="13"/>
      <c r="GN397" s="13"/>
      <c r="GO397" s="13"/>
      <c r="GP397" s="13"/>
      <c r="GQ397" s="13"/>
      <c r="GR397" s="13"/>
      <c r="GS397" s="13"/>
      <c r="GT397" s="13"/>
      <c r="GU397" s="13"/>
      <c r="GV397" s="13"/>
      <c r="GW397" s="13"/>
      <c r="GX397" s="13"/>
      <c r="GY397" s="13"/>
      <c r="GZ397" s="13"/>
      <c r="HA397" s="13"/>
      <c r="HB397" s="13"/>
      <c r="HC397" s="13"/>
      <c r="HD397" s="13"/>
      <c r="HE397" s="13"/>
      <c r="HF397" s="13"/>
      <c r="HG397" s="13"/>
      <c r="HH397" s="13"/>
      <c r="HI397" s="13"/>
      <c r="HJ397" s="13"/>
      <c r="HK397" s="13"/>
      <c r="HL397" s="13"/>
      <c r="HM397" s="13"/>
      <c r="HN397" s="13"/>
      <c r="HO397" s="13"/>
      <c r="HP397" s="13"/>
      <c r="HQ397" s="13"/>
      <c r="HR397" s="13"/>
      <c r="HS397" s="13"/>
      <c r="HT397" s="13"/>
      <c r="HU397" s="13"/>
      <c r="HV397" s="13"/>
      <c r="HW397" s="13"/>
      <c r="HX397" s="13"/>
      <c r="HY397" s="13"/>
    </row>
    <row r="398" s="15" customFormat="1" ht="361" hidden="1" customHeight="1" spans="1:233">
      <c r="A398" s="34">
        <v>78</v>
      </c>
      <c r="B398" s="34" t="s">
        <v>864</v>
      </c>
      <c r="C398" s="33" t="s">
        <v>1399</v>
      </c>
      <c r="D398" s="33" t="s">
        <v>1400</v>
      </c>
      <c r="E398" s="33" t="s">
        <v>2004</v>
      </c>
      <c r="F398" s="33" t="s">
        <v>138</v>
      </c>
      <c r="G398" s="33" t="s">
        <v>2005</v>
      </c>
      <c r="H398" s="33" t="s">
        <v>48</v>
      </c>
      <c r="I398" s="55" t="s">
        <v>2006</v>
      </c>
      <c r="J398" s="34">
        <v>100</v>
      </c>
      <c r="K398" s="34"/>
      <c r="L398" s="33">
        <v>100</v>
      </c>
      <c r="M398" s="33"/>
      <c r="N398" s="55" t="s">
        <v>2007</v>
      </c>
      <c r="O398" s="55"/>
      <c r="P398" s="56" t="s">
        <v>2008</v>
      </c>
      <c r="Q398" s="33" t="s">
        <v>52</v>
      </c>
      <c r="R398" s="33" t="s">
        <v>52</v>
      </c>
      <c r="S398" s="33" t="s">
        <v>52</v>
      </c>
      <c r="T398" s="33" t="s">
        <v>53</v>
      </c>
      <c r="U398" s="33" t="s">
        <v>143</v>
      </c>
      <c r="V398" s="33" t="s">
        <v>144</v>
      </c>
      <c r="W398" s="86" t="s">
        <v>2009</v>
      </c>
      <c r="X398" s="33" t="s">
        <v>56</v>
      </c>
      <c r="Y398" s="104">
        <v>45413</v>
      </c>
      <c r="Z398" s="104">
        <v>45597</v>
      </c>
      <c r="AA398" s="104" t="s">
        <v>518</v>
      </c>
      <c r="AB398" s="33"/>
      <c r="AC398" s="33"/>
      <c r="AD398" s="229" t="s">
        <v>58</v>
      </c>
      <c r="AE398" s="105"/>
      <c r="AF398" s="205"/>
      <c r="AG398" s="34" t="s">
        <v>520</v>
      </c>
      <c r="AH398" s="34">
        <v>100</v>
      </c>
      <c r="AI398" s="34"/>
      <c r="AJ398" s="33">
        <v>100</v>
      </c>
      <c r="AK398" s="33">
        <f t="shared" si="20"/>
        <v>0</v>
      </c>
      <c r="AL398" s="213">
        <f t="shared" ref="AL398:AL456" si="21">J398-AH398</f>
        <v>0</v>
      </c>
      <c r="AM398" s="13"/>
      <c r="AN398" s="214">
        <f>L398-AJ398</f>
        <v>0</v>
      </c>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c r="DO398" s="13"/>
      <c r="DP398" s="13"/>
      <c r="DQ398" s="13"/>
      <c r="DR398" s="13"/>
      <c r="DS398" s="13"/>
      <c r="DT398" s="13"/>
      <c r="DU398" s="13"/>
      <c r="DV398" s="13"/>
      <c r="DW398" s="13"/>
      <c r="DX398" s="13"/>
      <c r="DY398" s="13"/>
      <c r="DZ398" s="13"/>
      <c r="EA398" s="13"/>
      <c r="EB398" s="13"/>
      <c r="EC398" s="13"/>
      <c r="ED398" s="13"/>
      <c r="EE398" s="13"/>
      <c r="EF398" s="13"/>
      <c r="EG398" s="13"/>
      <c r="EH398" s="13"/>
      <c r="EI398" s="13"/>
      <c r="EJ398" s="13"/>
      <c r="EK398" s="13"/>
      <c r="EL398" s="13"/>
      <c r="EM398" s="13"/>
      <c r="EN398" s="13"/>
      <c r="EO398" s="13"/>
      <c r="EP398" s="13"/>
      <c r="EQ398" s="13"/>
      <c r="ER398" s="13"/>
      <c r="ES398" s="13"/>
      <c r="ET398" s="13"/>
      <c r="EU398" s="13"/>
      <c r="EV398" s="13"/>
      <c r="EW398" s="13"/>
      <c r="EX398" s="13"/>
      <c r="EY398" s="13"/>
      <c r="EZ398" s="13"/>
      <c r="FA398" s="13"/>
      <c r="FB398" s="13"/>
      <c r="FC398" s="13"/>
      <c r="FD398" s="13"/>
      <c r="FE398" s="13"/>
      <c r="FF398" s="13"/>
      <c r="FG398" s="13"/>
      <c r="FH398" s="13"/>
      <c r="FI398" s="13"/>
      <c r="FJ398" s="13"/>
      <c r="FK398" s="13"/>
      <c r="FL398" s="13"/>
      <c r="FM398" s="13"/>
      <c r="FN398" s="13"/>
      <c r="FO398" s="13"/>
      <c r="FP398" s="13"/>
      <c r="FQ398" s="13"/>
      <c r="FR398" s="13"/>
      <c r="FS398" s="13"/>
      <c r="FT398" s="13"/>
      <c r="FU398" s="13"/>
      <c r="FV398" s="13"/>
      <c r="FW398" s="13"/>
      <c r="FX398" s="13"/>
      <c r="FY398" s="13"/>
      <c r="FZ398" s="13"/>
      <c r="GA398" s="13"/>
      <c r="GB398" s="13"/>
      <c r="GC398" s="13"/>
      <c r="GD398" s="13"/>
      <c r="GE398" s="13"/>
      <c r="GF398" s="13"/>
      <c r="GG398" s="13"/>
      <c r="GH398" s="13"/>
      <c r="GI398" s="13"/>
      <c r="GJ398" s="13"/>
      <c r="GK398" s="13"/>
      <c r="GL398" s="13"/>
      <c r="GM398" s="13"/>
      <c r="GN398" s="13"/>
      <c r="GO398" s="13"/>
      <c r="GP398" s="13"/>
      <c r="GQ398" s="13"/>
      <c r="GR398" s="13"/>
      <c r="GS398" s="13"/>
      <c r="GT398" s="13"/>
      <c r="GU398" s="13"/>
      <c r="GV398" s="13"/>
      <c r="GW398" s="13"/>
      <c r="GX398" s="13"/>
      <c r="GY398" s="13"/>
      <c r="GZ398" s="13"/>
      <c r="HA398" s="13"/>
      <c r="HB398" s="13"/>
      <c r="HC398" s="13"/>
      <c r="HD398" s="13"/>
      <c r="HE398" s="13"/>
      <c r="HF398" s="13"/>
      <c r="HG398" s="13"/>
      <c r="HH398" s="13"/>
      <c r="HI398" s="13"/>
      <c r="HJ398" s="13"/>
      <c r="HK398" s="13"/>
      <c r="HL398" s="13"/>
      <c r="HM398" s="13"/>
      <c r="HN398" s="13"/>
      <c r="HO398" s="13"/>
      <c r="HP398" s="13"/>
      <c r="HQ398" s="13"/>
      <c r="HR398" s="13"/>
      <c r="HS398" s="13"/>
      <c r="HT398" s="13"/>
      <c r="HU398" s="13"/>
      <c r="HV398" s="13"/>
      <c r="HW398" s="13"/>
      <c r="HX398" s="13"/>
      <c r="HY398" s="13"/>
    </row>
    <row r="399" s="15" customFormat="1" ht="137" hidden="1" customHeight="1" spans="1:233">
      <c r="A399" s="33">
        <v>79</v>
      </c>
      <c r="B399" s="34" t="s">
        <v>864</v>
      </c>
      <c r="C399" s="33" t="s">
        <v>1399</v>
      </c>
      <c r="D399" s="33" t="s">
        <v>1400</v>
      </c>
      <c r="E399" s="33" t="s">
        <v>2010</v>
      </c>
      <c r="F399" s="33" t="s">
        <v>179</v>
      </c>
      <c r="G399" s="33" t="s">
        <v>827</v>
      </c>
      <c r="H399" s="33" t="s">
        <v>48</v>
      </c>
      <c r="I399" s="55" t="s">
        <v>2011</v>
      </c>
      <c r="J399" s="34">
        <v>300</v>
      </c>
      <c r="K399" s="34">
        <v>300</v>
      </c>
      <c r="L399" s="33"/>
      <c r="M399" s="33"/>
      <c r="N399" s="55" t="s">
        <v>2012</v>
      </c>
      <c r="O399" s="55"/>
      <c r="P399" s="56" t="s">
        <v>1777</v>
      </c>
      <c r="Q399" s="33" t="s">
        <v>52</v>
      </c>
      <c r="R399" s="33" t="s">
        <v>52</v>
      </c>
      <c r="S399" s="33" t="s">
        <v>52</v>
      </c>
      <c r="T399" s="33" t="s">
        <v>53</v>
      </c>
      <c r="U399" s="33" t="s">
        <v>184</v>
      </c>
      <c r="V399" s="33" t="s">
        <v>196</v>
      </c>
      <c r="W399" s="86">
        <v>13988995182</v>
      </c>
      <c r="X399" s="33" t="s">
        <v>56</v>
      </c>
      <c r="Y399" s="104">
        <v>45352</v>
      </c>
      <c r="Z399" s="104">
        <v>45627</v>
      </c>
      <c r="AA399" s="104" t="s">
        <v>518</v>
      </c>
      <c r="AB399" s="33"/>
      <c r="AC399" s="33"/>
      <c r="AD399" s="229" t="s">
        <v>58</v>
      </c>
      <c r="AE399" s="105"/>
      <c r="AF399" s="205"/>
      <c r="AG399" s="34" t="s">
        <v>52</v>
      </c>
      <c r="AH399" s="34">
        <v>300</v>
      </c>
      <c r="AI399" s="34">
        <v>100</v>
      </c>
      <c r="AJ399" s="33"/>
      <c r="AK399" s="33">
        <f t="shared" si="20"/>
        <v>200</v>
      </c>
      <c r="AL399" s="213">
        <f t="shared" si="21"/>
        <v>0</v>
      </c>
      <c r="AM399" s="13"/>
      <c r="AN399" s="232"/>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c r="BN399" s="13"/>
      <c r="BO399" s="13"/>
      <c r="BP399" s="13"/>
      <c r="BQ399" s="13"/>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3"/>
      <c r="CP399" s="13"/>
      <c r="CQ399" s="13"/>
      <c r="CR399" s="13"/>
      <c r="CS399" s="13"/>
      <c r="CT399" s="13"/>
      <c r="CU399" s="13"/>
      <c r="CV399" s="13"/>
      <c r="CW399" s="13"/>
      <c r="CX399" s="13"/>
      <c r="CY399" s="13"/>
      <c r="CZ399" s="13"/>
      <c r="DA399" s="13"/>
      <c r="DB399" s="13"/>
      <c r="DC399" s="13"/>
      <c r="DD399" s="13"/>
      <c r="DE399" s="13"/>
      <c r="DF399" s="13"/>
      <c r="DG399" s="13"/>
      <c r="DH399" s="13"/>
      <c r="DI399" s="13"/>
      <c r="DJ399" s="13"/>
      <c r="DK399" s="13"/>
      <c r="DL399" s="13"/>
      <c r="DM399" s="13"/>
      <c r="DN399" s="13"/>
      <c r="DO399" s="13"/>
      <c r="DP399" s="13"/>
      <c r="DQ399" s="13"/>
      <c r="DR399" s="13"/>
      <c r="DS399" s="13"/>
      <c r="DT399" s="13"/>
      <c r="DU399" s="13"/>
      <c r="DV399" s="13"/>
      <c r="DW399" s="13"/>
      <c r="DX399" s="13"/>
      <c r="DY399" s="13"/>
      <c r="DZ399" s="13"/>
      <c r="EA399" s="13"/>
      <c r="EB399" s="13"/>
      <c r="EC399" s="13"/>
      <c r="ED399" s="13"/>
      <c r="EE399" s="13"/>
      <c r="EF399" s="13"/>
      <c r="EG399" s="13"/>
      <c r="EH399" s="13"/>
      <c r="EI399" s="13"/>
      <c r="EJ399" s="13"/>
      <c r="EK399" s="13"/>
      <c r="EL399" s="13"/>
      <c r="EM399" s="13"/>
      <c r="EN399" s="13"/>
      <c r="EO399" s="13"/>
      <c r="EP399" s="13"/>
      <c r="EQ399" s="13"/>
      <c r="ER399" s="13"/>
      <c r="ES399" s="13"/>
      <c r="ET399" s="13"/>
      <c r="EU399" s="13"/>
      <c r="EV399" s="13"/>
      <c r="EW399" s="13"/>
      <c r="EX399" s="13"/>
      <c r="EY399" s="13"/>
      <c r="EZ399" s="13"/>
      <c r="FA399" s="13"/>
      <c r="FB399" s="13"/>
      <c r="FC399" s="13"/>
      <c r="FD399" s="13"/>
      <c r="FE399" s="13"/>
      <c r="FF399" s="13"/>
      <c r="FG399" s="13"/>
      <c r="FH399" s="13"/>
      <c r="FI399" s="13"/>
      <c r="FJ399" s="13"/>
      <c r="FK399" s="13"/>
      <c r="FL399" s="13"/>
      <c r="FM399" s="13"/>
      <c r="FN399" s="13"/>
      <c r="FO399" s="13"/>
      <c r="FP399" s="13"/>
      <c r="FQ399" s="13"/>
      <c r="FR399" s="13"/>
      <c r="FS399" s="13"/>
      <c r="FT399" s="13"/>
      <c r="FU399" s="13"/>
      <c r="FV399" s="13"/>
      <c r="FW399" s="13"/>
      <c r="FX399" s="13"/>
      <c r="FY399" s="13"/>
      <c r="FZ399" s="13"/>
      <c r="GA399" s="13"/>
      <c r="GB399" s="13"/>
      <c r="GC399" s="13"/>
      <c r="GD399" s="13"/>
      <c r="GE399" s="13"/>
      <c r="GF399" s="13"/>
      <c r="GG399" s="13"/>
      <c r="GH399" s="13"/>
      <c r="GI399" s="13"/>
      <c r="GJ399" s="13"/>
      <c r="GK399" s="13"/>
      <c r="GL399" s="13"/>
      <c r="GM399" s="13"/>
      <c r="GN399" s="13"/>
      <c r="GO399" s="13"/>
      <c r="GP399" s="13"/>
      <c r="GQ399" s="13"/>
      <c r="GR399" s="13"/>
      <c r="GS399" s="13"/>
      <c r="GT399" s="13"/>
      <c r="GU399" s="13"/>
      <c r="GV399" s="13"/>
      <c r="GW399" s="13"/>
      <c r="GX399" s="13"/>
      <c r="GY399" s="13"/>
      <c r="GZ399" s="13"/>
      <c r="HA399" s="13"/>
      <c r="HB399" s="13"/>
      <c r="HC399" s="13"/>
      <c r="HD399" s="13"/>
      <c r="HE399" s="13"/>
      <c r="HF399" s="13"/>
      <c r="HG399" s="13"/>
      <c r="HH399" s="13"/>
      <c r="HI399" s="13"/>
      <c r="HJ399" s="13"/>
      <c r="HK399" s="13"/>
      <c r="HL399" s="13"/>
      <c r="HM399" s="13"/>
      <c r="HN399" s="13"/>
      <c r="HO399" s="13"/>
      <c r="HP399" s="13"/>
      <c r="HQ399" s="13"/>
      <c r="HR399" s="13"/>
      <c r="HS399" s="13"/>
      <c r="HT399" s="13"/>
      <c r="HU399" s="13"/>
      <c r="HV399" s="13"/>
      <c r="HW399" s="13"/>
      <c r="HX399" s="13"/>
      <c r="HY399" s="13"/>
    </row>
    <row r="400" s="9" customFormat="1" ht="168" hidden="1" customHeight="1" spans="1:40">
      <c r="A400" s="34">
        <v>80</v>
      </c>
      <c r="B400" s="34" t="s">
        <v>864</v>
      </c>
      <c r="C400" s="33" t="s">
        <v>865</v>
      </c>
      <c r="D400" s="33" t="s">
        <v>866</v>
      </c>
      <c r="E400" s="33" t="s">
        <v>2013</v>
      </c>
      <c r="F400" s="33" t="s">
        <v>46</v>
      </c>
      <c r="G400" s="33" t="s">
        <v>2014</v>
      </c>
      <c r="H400" s="33" t="s">
        <v>48</v>
      </c>
      <c r="I400" s="55" t="s">
        <v>2015</v>
      </c>
      <c r="J400" s="34">
        <v>140</v>
      </c>
      <c r="K400" s="34">
        <v>140</v>
      </c>
      <c r="L400" s="34">
        <v>0</v>
      </c>
      <c r="M400" s="33">
        <v>0</v>
      </c>
      <c r="N400" s="55" t="s">
        <v>2016</v>
      </c>
      <c r="O400" s="55" t="s">
        <v>514</v>
      </c>
      <c r="P400" s="56">
        <v>304</v>
      </c>
      <c r="Q400" s="33" t="s">
        <v>52</v>
      </c>
      <c r="R400" s="33" t="s">
        <v>52</v>
      </c>
      <c r="S400" s="33" t="s">
        <v>52</v>
      </c>
      <c r="T400" s="33" t="s">
        <v>1390</v>
      </c>
      <c r="U400" s="33" t="s">
        <v>447</v>
      </c>
      <c r="V400" s="33" t="s">
        <v>838</v>
      </c>
      <c r="W400" s="86">
        <v>13529898336</v>
      </c>
      <c r="X400" s="34" t="s">
        <v>56</v>
      </c>
      <c r="Y400" s="104">
        <v>45383</v>
      </c>
      <c r="Z400" s="164">
        <v>45566</v>
      </c>
      <c r="AA400" s="104" t="s">
        <v>89</v>
      </c>
      <c r="AB400" s="33"/>
      <c r="AC400" s="33"/>
      <c r="AD400" s="115" t="s">
        <v>1393</v>
      </c>
      <c r="AE400" s="105"/>
      <c r="AF400" s="205"/>
      <c r="AG400" s="34" t="s">
        <v>52</v>
      </c>
      <c r="AH400" s="34">
        <v>140</v>
      </c>
      <c r="AI400" s="33">
        <v>140</v>
      </c>
      <c r="AJ400" s="33">
        <v>0</v>
      </c>
      <c r="AK400" s="33">
        <f t="shared" si="20"/>
        <v>0</v>
      </c>
      <c r="AL400" s="213">
        <f t="shared" si="21"/>
        <v>0</v>
      </c>
      <c r="AN400" s="214"/>
    </row>
    <row r="401" s="9" customFormat="1" ht="99" hidden="1" customHeight="1" spans="1:40">
      <c r="A401" s="34">
        <v>81</v>
      </c>
      <c r="B401" s="34" t="s">
        <v>864</v>
      </c>
      <c r="C401" s="33" t="s">
        <v>1399</v>
      </c>
      <c r="D401" s="33" t="s">
        <v>1400</v>
      </c>
      <c r="E401" s="33" t="s">
        <v>2017</v>
      </c>
      <c r="F401" s="33" t="s">
        <v>366</v>
      </c>
      <c r="G401" s="33" t="s">
        <v>840</v>
      </c>
      <c r="H401" s="33" t="s">
        <v>48</v>
      </c>
      <c r="I401" s="55" t="s">
        <v>2018</v>
      </c>
      <c r="J401" s="34">
        <v>100</v>
      </c>
      <c r="K401" s="34">
        <v>100</v>
      </c>
      <c r="L401" s="34">
        <v>0</v>
      </c>
      <c r="M401" s="33">
        <v>0</v>
      </c>
      <c r="N401" s="55" t="s">
        <v>2019</v>
      </c>
      <c r="O401" s="55" t="s">
        <v>514</v>
      </c>
      <c r="P401" s="56">
        <v>2084</v>
      </c>
      <c r="Q401" s="33" t="s">
        <v>52</v>
      </c>
      <c r="R401" s="33" t="s">
        <v>52</v>
      </c>
      <c r="S401" s="33" t="s">
        <v>52</v>
      </c>
      <c r="T401" s="33" t="s">
        <v>1390</v>
      </c>
      <c r="U401" s="33" t="s">
        <v>371</v>
      </c>
      <c r="V401" s="33" t="s">
        <v>1406</v>
      </c>
      <c r="W401" s="86">
        <v>13668719171</v>
      </c>
      <c r="X401" s="34" t="s">
        <v>56</v>
      </c>
      <c r="Y401" s="104">
        <v>45383</v>
      </c>
      <c r="Z401" s="164">
        <v>45566</v>
      </c>
      <c r="AA401" s="104" t="s">
        <v>89</v>
      </c>
      <c r="AB401" s="33"/>
      <c r="AC401" s="33"/>
      <c r="AD401" s="115" t="s">
        <v>1393</v>
      </c>
      <c r="AE401" s="105"/>
      <c r="AF401" s="205"/>
      <c r="AG401" s="34" t="s">
        <v>52</v>
      </c>
      <c r="AH401" s="34">
        <v>100</v>
      </c>
      <c r="AI401" s="33">
        <v>100</v>
      </c>
      <c r="AJ401" s="33">
        <v>0</v>
      </c>
      <c r="AK401" s="33">
        <f t="shared" si="20"/>
        <v>0</v>
      </c>
      <c r="AL401" s="213">
        <f t="shared" si="21"/>
        <v>0</v>
      </c>
      <c r="AN401" s="214"/>
    </row>
    <row r="402" s="9" customFormat="1" ht="78" hidden="1" customHeight="1" spans="1:40">
      <c r="A402" s="33">
        <v>82</v>
      </c>
      <c r="B402" s="34" t="s">
        <v>864</v>
      </c>
      <c r="C402" s="33" t="s">
        <v>865</v>
      </c>
      <c r="D402" s="33" t="s">
        <v>866</v>
      </c>
      <c r="E402" s="33" t="s">
        <v>2020</v>
      </c>
      <c r="F402" s="33" t="s">
        <v>402</v>
      </c>
      <c r="G402" s="33" t="s">
        <v>666</v>
      </c>
      <c r="H402" s="33" t="s">
        <v>75</v>
      </c>
      <c r="I402" s="55" t="s">
        <v>2021</v>
      </c>
      <c r="J402" s="34">
        <v>30</v>
      </c>
      <c r="K402" s="34"/>
      <c r="L402" s="34">
        <v>30</v>
      </c>
      <c r="M402" s="33"/>
      <c r="N402" s="66" t="s">
        <v>2022</v>
      </c>
      <c r="O402" s="55" t="s">
        <v>2023</v>
      </c>
      <c r="P402" s="56">
        <v>7309</v>
      </c>
      <c r="Q402" s="33" t="s">
        <v>52</v>
      </c>
      <c r="R402" s="33" t="s">
        <v>52</v>
      </c>
      <c r="S402" s="33" t="s">
        <v>52</v>
      </c>
      <c r="T402" s="33" t="s">
        <v>1390</v>
      </c>
      <c r="U402" s="33" t="s">
        <v>407</v>
      </c>
      <c r="V402" s="33" t="s">
        <v>2024</v>
      </c>
      <c r="W402" s="86" t="s">
        <v>2025</v>
      </c>
      <c r="X402" s="34" t="s">
        <v>56</v>
      </c>
      <c r="Y402" s="104">
        <v>45413</v>
      </c>
      <c r="Z402" s="164">
        <v>45566</v>
      </c>
      <c r="AA402" s="104" t="s">
        <v>57</v>
      </c>
      <c r="AB402" s="33"/>
      <c r="AC402" s="33" t="s">
        <v>2026</v>
      </c>
      <c r="AD402" s="115" t="s">
        <v>1393</v>
      </c>
      <c r="AE402" s="105"/>
      <c r="AF402" s="205"/>
      <c r="AG402" s="34" t="s">
        <v>520</v>
      </c>
      <c r="AH402" s="34">
        <v>30</v>
      </c>
      <c r="AI402" s="33">
        <v>0</v>
      </c>
      <c r="AJ402" s="33">
        <v>30</v>
      </c>
      <c r="AK402" s="33">
        <f t="shared" si="20"/>
        <v>0</v>
      </c>
      <c r="AL402" s="213">
        <f t="shared" si="21"/>
        <v>0</v>
      </c>
      <c r="AN402" s="214">
        <f>L402-AJ402</f>
        <v>0</v>
      </c>
    </row>
    <row r="403" s="9" customFormat="1" ht="60" hidden="1" customHeight="1" spans="1:40">
      <c r="A403" s="34">
        <v>83</v>
      </c>
      <c r="B403" s="38" t="s">
        <v>864</v>
      </c>
      <c r="C403" s="62" t="s">
        <v>865</v>
      </c>
      <c r="D403" s="62" t="s">
        <v>866</v>
      </c>
      <c r="E403" s="62" t="s">
        <v>2027</v>
      </c>
      <c r="F403" s="62" t="s">
        <v>256</v>
      </c>
      <c r="G403" s="62" t="s">
        <v>2028</v>
      </c>
      <c r="H403" s="62" t="s">
        <v>48</v>
      </c>
      <c r="I403" s="226" t="s">
        <v>2029</v>
      </c>
      <c r="J403" s="38">
        <v>80</v>
      </c>
      <c r="K403" s="38"/>
      <c r="L403" s="38">
        <v>80</v>
      </c>
      <c r="M403" s="62"/>
      <c r="N403" s="226" t="s">
        <v>2030</v>
      </c>
      <c r="O403" s="226" t="s">
        <v>1213</v>
      </c>
      <c r="P403" s="227">
        <v>412</v>
      </c>
      <c r="Q403" s="62" t="s">
        <v>52</v>
      </c>
      <c r="R403" s="62" t="s">
        <v>52</v>
      </c>
      <c r="S403" s="62" t="s">
        <v>52</v>
      </c>
      <c r="T403" s="62" t="s">
        <v>1390</v>
      </c>
      <c r="U403" s="62" t="s">
        <v>261</v>
      </c>
      <c r="V403" s="62" t="s">
        <v>852</v>
      </c>
      <c r="W403" s="228" t="s">
        <v>2031</v>
      </c>
      <c r="X403" s="38" t="s">
        <v>56</v>
      </c>
      <c r="Y403" s="230">
        <v>45383</v>
      </c>
      <c r="Z403" s="231">
        <v>45566</v>
      </c>
      <c r="AA403" s="230" t="s">
        <v>89</v>
      </c>
      <c r="AB403" s="33"/>
      <c r="AC403" s="33"/>
      <c r="AD403" s="115" t="s">
        <v>1393</v>
      </c>
      <c r="AE403" s="105"/>
      <c r="AF403" s="205"/>
      <c r="AG403" s="34" t="s">
        <v>52</v>
      </c>
      <c r="AH403" s="34">
        <v>80</v>
      </c>
      <c r="AI403" s="33">
        <v>0</v>
      </c>
      <c r="AJ403" s="33">
        <v>80</v>
      </c>
      <c r="AK403" s="33">
        <f t="shared" si="20"/>
        <v>0</v>
      </c>
      <c r="AL403" s="213">
        <f t="shared" si="21"/>
        <v>0</v>
      </c>
      <c r="AN403" s="214"/>
    </row>
    <row r="404" s="9" customFormat="1" ht="109" hidden="1" customHeight="1" spans="1:40">
      <c r="A404" s="34">
        <v>84</v>
      </c>
      <c r="B404" s="38" t="s">
        <v>864</v>
      </c>
      <c r="C404" s="62" t="s">
        <v>865</v>
      </c>
      <c r="D404" s="62" t="s">
        <v>866</v>
      </c>
      <c r="E404" s="62" t="s">
        <v>2032</v>
      </c>
      <c r="F404" s="62" t="s">
        <v>46</v>
      </c>
      <c r="G404" s="62" t="s">
        <v>2033</v>
      </c>
      <c r="H404" s="62" t="s">
        <v>48</v>
      </c>
      <c r="I404" s="226" t="s">
        <v>2034</v>
      </c>
      <c r="J404" s="38">
        <v>50</v>
      </c>
      <c r="K404" s="38"/>
      <c r="L404" s="38">
        <v>50</v>
      </c>
      <c r="M404" s="62"/>
      <c r="N404" s="226" t="s">
        <v>2035</v>
      </c>
      <c r="O404" s="226" t="s">
        <v>2023</v>
      </c>
      <c r="P404" s="227" t="s">
        <v>2036</v>
      </c>
      <c r="Q404" s="62" t="s">
        <v>52</v>
      </c>
      <c r="R404" s="62" t="s">
        <v>52</v>
      </c>
      <c r="S404" s="62" t="s">
        <v>52</v>
      </c>
      <c r="T404" s="62" t="s">
        <v>1390</v>
      </c>
      <c r="U404" s="62" t="s">
        <v>447</v>
      </c>
      <c r="V404" s="62" t="s">
        <v>838</v>
      </c>
      <c r="W404" s="228" t="s">
        <v>1024</v>
      </c>
      <c r="X404" s="38" t="s">
        <v>56</v>
      </c>
      <c r="Y404" s="230">
        <v>45413</v>
      </c>
      <c r="Z404" s="231">
        <v>45566</v>
      </c>
      <c r="AA404" s="230" t="s">
        <v>518</v>
      </c>
      <c r="AB404" s="33" t="s">
        <v>518</v>
      </c>
      <c r="AC404" s="33"/>
      <c r="AD404" s="115" t="s">
        <v>1393</v>
      </c>
      <c r="AE404" s="105"/>
      <c r="AF404" s="205"/>
      <c r="AG404" s="34" t="s">
        <v>520</v>
      </c>
      <c r="AH404" s="38">
        <v>50</v>
      </c>
      <c r="AI404" s="38"/>
      <c r="AJ404" s="38">
        <v>50</v>
      </c>
      <c r="AK404" s="62">
        <f t="shared" si="20"/>
        <v>0</v>
      </c>
      <c r="AL404" s="213">
        <f t="shared" si="21"/>
        <v>0</v>
      </c>
      <c r="AN404" s="214">
        <f>L404-AJ404</f>
        <v>0</v>
      </c>
    </row>
    <row r="405" s="2" customFormat="1" ht="230" hidden="1" customHeight="1" spans="1:40">
      <c r="A405" s="33">
        <v>85</v>
      </c>
      <c r="B405" s="34" t="s">
        <v>864</v>
      </c>
      <c r="C405" s="34" t="s">
        <v>865</v>
      </c>
      <c r="D405" s="34" t="s">
        <v>2037</v>
      </c>
      <c r="E405" s="34" t="s">
        <v>2038</v>
      </c>
      <c r="F405" s="34" t="s">
        <v>270</v>
      </c>
      <c r="G405" s="34" t="s">
        <v>2039</v>
      </c>
      <c r="H405" s="34" t="s">
        <v>48</v>
      </c>
      <c r="I405" s="59" t="s">
        <v>2040</v>
      </c>
      <c r="J405" s="34">
        <v>49.6</v>
      </c>
      <c r="K405" s="34">
        <v>49.6</v>
      </c>
      <c r="L405" s="34"/>
      <c r="M405" s="34"/>
      <c r="N405" s="59" t="s">
        <v>2041</v>
      </c>
      <c r="O405" s="59"/>
      <c r="P405" s="65">
        <v>592</v>
      </c>
      <c r="Q405" s="34" t="s">
        <v>52</v>
      </c>
      <c r="R405" s="34" t="s">
        <v>52</v>
      </c>
      <c r="S405" s="34" t="s">
        <v>52</v>
      </c>
      <c r="T405" s="34" t="s">
        <v>2042</v>
      </c>
      <c r="U405" s="34" t="s">
        <v>275</v>
      </c>
      <c r="V405" s="34" t="s">
        <v>508</v>
      </c>
      <c r="W405" s="87">
        <v>13508815282</v>
      </c>
      <c r="X405" s="34" t="s">
        <v>56</v>
      </c>
      <c r="Y405" s="107">
        <v>45306</v>
      </c>
      <c r="Z405" s="107">
        <v>45627</v>
      </c>
      <c r="AA405" s="104" t="s">
        <v>57</v>
      </c>
      <c r="AB405" s="34"/>
      <c r="AC405" s="34"/>
      <c r="AD405" s="115" t="s">
        <v>2043</v>
      </c>
      <c r="AE405" s="105"/>
      <c r="AF405" s="205"/>
      <c r="AG405" s="34" t="s">
        <v>59</v>
      </c>
      <c r="AH405" s="34">
        <v>49.6</v>
      </c>
      <c r="AI405" s="34">
        <v>49.6</v>
      </c>
      <c r="AJ405" s="34"/>
      <c r="AK405" s="34">
        <f t="shared" si="20"/>
        <v>0</v>
      </c>
      <c r="AL405" s="213">
        <f t="shared" si="21"/>
        <v>0</v>
      </c>
      <c r="AN405" s="214"/>
    </row>
    <row r="406" s="2" customFormat="1" ht="63" hidden="1" customHeight="1" spans="1:40">
      <c r="A406" s="34">
        <v>86</v>
      </c>
      <c r="B406" s="34" t="s">
        <v>864</v>
      </c>
      <c r="C406" s="34" t="s">
        <v>865</v>
      </c>
      <c r="D406" s="34" t="s">
        <v>2037</v>
      </c>
      <c r="E406" s="34" t="s">
        <v>2044</v>
      </c>
      <c r="F406" s="34" t="s">
        <v>366</v>
      </c>
      <c r="G406" s="34" t="s">
        <v>2045</v>
      </c>
      <c r="H406" s="34" t="s">
        <v>48</v>
      </c>
      <c r="I406" s="59" t="s">
        <v>2046</v>
      </c>
      <c r="J406" s="34">
        <v>4</v>
      </c>
      <c r="K406" s="34">
        <v>4</v>
      </c>
      <c r="L406" s="34"/>
      <c r="M406" s="34"/>
      <c r="N406" s="59" t="s">
        <v>2047</v>
      </c>
      <c r="O406" s="59"/>
      <c r="P406" s="65">
        <v>25</v>
      </c>
      <c r="Q406" s="34" t="s">
        <v>52</v>
      </c>
      <c r="R406" s="34" t="s">
        <v>52</v>
      </c>
      <c r="S406" s="34" t="s">
        <v>52</v>
      </c>
      <c r="T406" s="34" t="s">
        <v>2042</v>
      </c>
      <c r="U406" s="34" t="s">
        <v>371</v>
      </c>
      <c r="V406" s="34" t="s">
        <v>2048</v>
      </c>
      <c r="W406" s="87" t="s">
        <v>2049</v>
      </c>
      <c r="X406" s="34" t="s">
        <v>56</v>
      </c>
      <c r="Y406" s="107">
        <v>45321</v>
      </c>
      <c r="Z406" s="107">
        <v>45627</v>
      </c>
      <c r="AA406" s="104" t="s">
        <v>57</v>
      </c>
      <c r="AB406" s="34"/>
      <c r="AC406" s="34"/>
      <c r="AD406" s="115" t="s">
        <v>2043</v>
      </c>
      <c r="AE406" s="105"/>
      <c r="AF406" s="205"/>
      <c r="AG406" s="34" t="s">
        <v>59</v>
      </c>
      <c r="AH406" s="34">
        <v>4</v>
      </c>
      <c r="AI406" s="34">
        <v>4</v>
      </c>
      <c r="AJ406" s="34"/>
      <c r="AK406" s="34">
        <f t="shared" si="20"/>
        <v>0</v>
      </c>
      <c r="AL406" s="213">
        <f t="shared" si="21"/>
        <v>0</v>
      </c>
      <c r="AN406" s="214"/>
    </row>
    <row r="407" s="2" customFormat="1" ht="79" hidden="1" customHeight="1" spans="1:40">
      <c r="A407" s="34">
        <v>87</v>
      </c>
      <c r="B407" s="34" t="s">
        <v>864</v>
      </c>
      <c r="C407" s="34" t="s">
        <v>865</v>
      </c>
      <c r="D407" s="34" t="s">
        <v>2037</v>
      </c>
      <c r="E407" s="34" t="s">
        <v>2050</v>
      </c>
      <c r="F407" s="34" t="s">
        <v>366</v>
      </c>
      <c r="G407" s="34" t="s">
        <v>2051</v>
      </c>
      <c r="H407" s="34" t="s">
        <v>48</v>
      </c>
      <c r="I407" s="59" t="s">
        <v>2052</v>
      </c>
      <c r="J407" s="34">
        <v>13</v>
      </c>
      <c r="K407" s="34">
        <v>13</v>
      </c>
      <c r="L407" s="34"/>
      <c r="M407" s="34"/>
      <c r="N407" s="59" t="s">
        <v>2053</v>
      </c>
      <c r="O407" s="59"/>
      <c r="P407" s="65">
        <v>1010</v>
      </c>
      <c r="Q407" s="34" t="s">
        <v>52</v>
      </c>
      <c r="R407" s="34" t="s">
        <v>52</v>
      </c>
      <c r="S407" s="34" t="s">
        <v>52</v>
      </c>
      <c r="T407" s="34" t="s">
        <v>2042</v>
      </c>
      <c r="U407" s="34" t="s">
        <v>371</v>
      </c>
      <c r="V407" s="34" t="s">
        <v>2048</v>
      </c>
      <c r="W407" s="87" t="s">
        <v>2049</v>
      </c>
      <c r="X407" s="34" t="s">
        <v>56</v>
      </c>
      <c r="Y407" s="107">
        <v>45321</v>
      </c>
      <c r="Z407" s="107">
        <v>45627</v>
      </c>
      <c r="AA407" s="104" t="s">
        <v>57</v>
      </c>
      <c r="AB407" s="34"/>
      <c r="AC407" s="34"/>
      <c r="AD407" s="115" t="s">
        <v>2043</v>
      </c>
      <c r="AE407" s="105"/>
      <c r="AF407" s="205"/>
      <c r="AG407" s="34" t="s">
        <v>59</v>
      </c>
      <c r="AH407" s="34">
        <v>13</v>
      </c>
      <c r="AI407" s="34">
        <v>13</v>
      </c>
      <c r="AJ407" s="34"/>
      <c r="AK407" s="34">
        <f t="shared" si="20"/>
        <v>0</v>
      </c>
      <c r="AL407" s="213">
        <f t="shared" si="21"/>
        <v>0</v>
      </c>
      <c r="AN407" s="214"/>
    </row>
    <row r="408" s="2" customFormat="1" ht="115" hidden="1" customHeight="1" spans="1:40">
      <c r="A408" s="33">
        <v>88</v>
      </c>
      <c r="B408" s="34" t="s">
        <v>864</v>
      </c>
      <c r="C408" s="34" t="s">
        <v>865</v>
      </c>
      <c r="D408" s="34" t="s">
        <v>2037</v>
      </c>
      <c r="E408" s="34" t="s">
        <v>2054</v>
      </c>
      <c r="F408" s="34" t="s">
        <v>284</v>
      </c>
      <c r="G408" s="34" t="s">
        <v>740</v>
      </c>
      <c r="H408" s="34" t="s">
        <v>48</v>
      </c>
      <c r="I408" s="59" t="s">
        <v>2055</v>
      </c>
      <c r="J408" s="34">
        <v>18.6</v>
      </c>
      <c r="K408" s="34">
        <v>18.6</v>
      </c>
      <c r="L408" s="34"/>
      <c r="M408" s="34"/>
      <c r="N408" s="59" t="s">
        <v>2056</v>
      </c>
      <c r="O408" s="59"/>
      <c r="P408" s="65">
        <v>793</v>
      </c>
      <c r="Q408" s="34" t="s">
        <v>52</v>
      </c>
      <c r="R408" s="34" t="s">
        <v>52</v>
      </c>
      <c r="S408" s="34" t="s">
        <v>52</v>
      </c>
      <c r="T408" s="34" t="s">
        <v>2042</v>
      </c>
      <c r="U408" s="34" t="s">
        <v>289</v>
      </c>
      <c r="V408" s="34" t="s">
        <v>2057</v>
      </c>
      <c r="W408" s="87" t="s">
        <v>2058</v>
      </c>
      <c r="X408" s="34" t="s">
        <v>56</v>
      </c>
      <c r="Y408" s="107">
        <v>45321</v>
      </c>
      <c r="Z408" s="107">
        <v>45627</v>
      </c>
      <c r="AA408" s="104" t="s">
        <v>57</v>
      </c>
      <c r="AB408" s="34"/>
      <c r="AC408" s="34"/>
      <c r="AD408" s="115" t="s">
        <v>2043</v>
      </c>
      <c r="AE408" s="105"/>
      <c r="AF408" s="205"/>
      <c r="AG408" s="34" t="s">
        <v>59</v>
      </c>
      <c r="AH408" s="34">
        <v>18.6</v>
      </c>
      <c r="AI408" s="34">
        <v>18.6</v>
      </c>
      <c r="AJ408" s="34"/>
      <c r="AK408" s="34">
        <f t="shared" si="20"/>
        <v>0</v>
      </c>
      <c r="AL408" s="213">
        <f t="shared" si="21"/>
        <v>0</v>
      </c>
      <c r="AN408" s="214"/>
    </row>
    <row r="409" s="2" customFormat="1" ht="181" hidden="1" customHeight="1" spans="1:40">
      <c r="A409" s="34">
        <v>89</v>
      </c>
      <c r="B409" s="34" t="s">
        <v>864</v>
      </c>
      <c r="C409" s="34" t="s">
        <v>865</v>
      </c>
      <c r="D409" s="34" t="s">
        <v>2037</v>
      </c>
      <c r="E409" s="34" t="s">
        <v>2059</v>
      </c>
      <c r="F409" s="34" t="s">
        <v>179</v>
      </c>
      <c r="G409" s="34" t="s">
        <v>794</v>
      </c>
      <c r="H409" s="34" t="s">
        <v>48</v>
      </c>
      <c r="I409" s="59" t="s">
        <v>2060</v>
      </c>
      <c r="J409" s="34">
        <v>124.87</v>
      </c>
      <c r="K409" s="34">
        <v>124.87</v>
      </c>
      <c r="L409" s="34"/>
      <c r="M409" s="34"/>
      <c r="N409" s="59" t="s">
        <v>2061</v>
      </c>
      <c r="O409" s="59"/>
      <c r="P409" s="65">
        <v>663</v>
      </c>
      <c r="Q409" s="34" t="s">
        <v>52</v>
      </c>
      <c r="R409" s="34" t="s">
        <v>52</v>
      </c>
      <c r="S409" s="34" t="s">
        <v>52</v>
      </c>
      <c r="T409" s="34" t="s">
        <v>2042</v>
      </c>
      <c r="U409" s="34" t="s">
        <v>184</v>
      </c>
      <c r="V409" s="34" t="s">
        <v>797</v>
      </c>
      <c r="W409" s="87" t="s">
        <v>798</v>
      </c>
      <c r="X409" s="34" t="s">
        <v>56</v>
      </c>
      <c r="Y409" s="107">
        <v>45321</v>
      </c>
      <c r="Z409" s="107">
        <v>45627</v>
      </c>
      <c r="AA409" s="104" t="s">
        <v>57</v>
      </c>
      <c r="AB409" s="34"/>
      <c r="AC409" s="34"/>
      <c r="AD409" s="115" t="s">
        <v>2043</v>
      </c>
      <c r="AE409" s="105"/>
      <c r="AF409" s="205"/>
      <c r="AG409" s="34" t="s">
        <v>59</v>
      </c>
      <c r="AH409" s="34">
        <v>124.87</v>
      </c>
      <c r="AI409" s="34">
        <v>124.87</v>
      </c>
      <c r="AJ409" s="34"/>
      <c r="AK409" s="34">
        <f t="shared" si="20"/>
        <v>0</v>
      </c>
      <c r="AL409" s="213">
        <f t="shared" si="21"/>
        <v>0</v>
      </c>
      <c r="AN409" s="214"/>
    </row>
    <row r="410" s="2" customFormat="1" ht="107" hidden="1" customHeight="1" spans="1:40">
      <c r="A410" s="34">
        <v>90</v>
      </c>
      <c r="B410" s="34" t="s">
        <v>864</v>
      </c>
      <c r="C410" s="33" t="s">
        <v>865</v>
      </c>
      <c r="D410" s="33" t="s">
        <v>2037</v>
      </c>
      <c r="E410" s="34" t="s">
        <v>2062</v>
      </c>
      <c r="F410" s="33" t="s">
        <v>112</v>
      </c>
      <c r="G410" s="33" t="s">
        <v>2063</v>
      </c>
      <c r="H410" s="33" t="s">
        <v>48</v>
      </c>
      <c r="I410" s="55" t="s">
        <v>2064</v>
      </c>
      <c r="J410" s="34">
        <v>58</v>
      </c>
      <c r="K410" s="34">
        <v>58</v>
      </c>
      <c r="L410" s="33"/>
      <c r="M410" s="33"/>
      <c r="N410" s="55" t="s">
        <v>2065</v>
      </c>
      <c r="O410" s="55"/>
      <c r="P410" s="180">
        <v>2163</v>
      </c>
      <c r="Q410" s="33" t="s">
        <v>52</v>
      </c>
      <c r="R410" s="33" t="s">
        <v>52</v>
      </c>
      <c r="S410" s="33" t="s">
        <v>52</v>
      </c>
      <c r="T410" s="33" t="s">
        <v>2042</v>
      </c>
      <c r="U410" s="33" t="s">
        <v>118</v>
      </c>
      <c r="V410" s="33" t="s">
        <v>2066</v>
      </c>
      <c r="W410" s="86" t="s">
        <v>2067</v>
      </c>
      <c r="X410" s="34" t="s">
        <v>56</v>
      </c>
      <c r="Y410" s="104">
        <v>45318</v>
      </c>
      <c r="Z410" s="104">
        <v>45627</v>
      </c>
      <c r="AA410" s="104" t="s">
        <v>57</v>
      </c>
      <c r="AB410" s="37"/>
      <c r="AC410" s="37"/>
      <c r="AD410" s="115" t="s">
        <v>2043</v>
      </c>
      <c r="AE410" s="105"/>
      <c r="AF410" s="205"/>
      <c r="AG410" s="34" t="s">
        <v>59</v>
      </c>
      <c r="AH410" s="34">
        <v>58</v>
      </c>
      <c r="AI410" s="34">
        <v>58</v>
      </c>
      <c r="AJ410" s="33"/>
      <c r="AK410" s="33">
        <f t="shared" si="20"/>
        <v>0</v>
      </c>
      <c r="AL410" s="213">
        <f t="shared" si="21"/>
        <v>0</v>
      </c>
      <c r="AN410" s="214"/>
    </row>
    <row r="411" s="2" customFormat="1" ht="189" hidden="1" customHeight="1" spans="1:40">
      <c r="A411" s="33">
        <v>91</v>
      </c>
      <c r="B411" s="34" t="s">
        <v>864</v>
      </c>
      <c r="C411" s="33" t="s">
        <v>865</v>
      </c>
      <c r="D411" s="33" t="s">
        <v>2037</v>
      </c>
      <c r="E411" s="34" t="s">
        <v>2068</v>
      </c>
      <c r="F411" s="33" t="s">
        <v>121</v>
      </c>
      <c r="G411" s="33" t="s">
        <v>2069</v>
      </c>
      <c r="H411" s="33" t="s">
        <v>48</v>
      </c>
      <c r="I411" s="55" t="s">
        <v>2070</v>
      </c>
      <c r="J411" s="34">
        <v>29.2</v>
      </c>
      <c r="K411" s="34">
        <v>29.2</v>
      </c>
      <c r="L411" s="33"/>
      <c r="M411" s="33"/>
      <c r="N411" s="55" t="s">
        <v>2071</v>
      </c>
      <c r="O411" s="55"/>
      <c r="P411" s="180">
        <v>8417</v>
      </c>
      <c r="Q411" s="33" t="s">
        <v>52</v>
      </c>
      <c r="R411" s="33" t="s">
        <v>52</v>
      </c>
      <c r="S411" s="33" t="s">
        <v>52</v>
      </c>
      <c r="T411" s="33" t="s">
        <v>2042</v>
      </c>
      <c r="U411" s="33" t="s">
        <v>125</v>
      </c>
      <c r="V411" s="33" t="s">
        <v>2072</v>
      </c>
      <c r="W411" s="86">
        <v>15308747600</v>
      </c>
      <c r="X411" s="34" t="s">
        <v>56</v>
      </c>
      <c r="Y411" s="104">
        <v>45321</v>
      </c>
      <c r="Z411" s="104">
        <v>45627</v>
      </c>
      <c r="AA411" s="104" t="s">
        <v>57</v>
      </c>
      <c r="AB411" s="37"/>
      <c r="AC411" s="37"/>
      <c r="AD411" s="115" t="s">
        <v>2043</v>
      </c>
      <c r="AE411" s="105"/>
      <c r="AF411" s="205"/>
      <c r="AG411" s="34" t="s">
        <v>59</v>
      </c>
      <c r="AH411" s="34">
        <v>29.2</v>
      </c>
      <c r="AI411" s="34">
        <v>29.2</v>
      </c>
      <c r="AJ411" s="33"/>
      <c r="AK411" s="33">
        <f t="shared" si="20"/>
        <v>0</v>
      </c>
      <c r="AL411" s="213">
        <f t="shared" si="21"/>
        <v>0</v>
      </c>
      <c r="AN411" s="214"/>
    </row>
    <row r="412" s="2" customFormat="1" ht="107" hidden="1" customHeight="1" spans="1:40">
      <c r="A412" s="34">
        <v>92</v>
      </c>
      <c r="B412" s="34" t="s">
        <v>864</v>
      </c>
      <c r="C412" s="33" t="s">
        <v>865</v>
      </c>
      <c r="D412" s="33" t="s">
        <v>2037</v>
      </c>
      <c r="E412" s="34" t="s">
        <v>2073</v>
      </c>
      <c r="F412" s="33" t="s">
        <v>366</v>
      </c>
      <c r="G412" s="33" t="s">
        <v>2074</v>
      </c>
      <c r="H412" s="33" t="s">
        <v>48</v>
      </c>
      <c r="I412" s="55" t="s">
        <v>2075</v>
      </c>
      <c r="J412" s="34">
        <v>15.5</v>
      </c>
      <c r="K412" s="34">
        <v>15.5</v>
      </c>
      <c r="L412" s="33"/>
      <c r="M412" s="33"/>
      <c r="N412" s="55" t="s">
        <v>2076</v>
      </c>
      <c r="O412" s="55"/>
      <c r="P412" s="180">
        <v>68</v>
      </c>
      <c r="Q412" s="33" t="s">
        <v>52</v>
      </c>
      <c r="R412" s="33" t="s">
        <v>52</v>
      </c>
      <c r="S412" s="33" t="s">
        <v>52</v>
      </c>
      <c r="T412" s="33" t="s">
        <v>2042</v>
      </c>
      <c r="U412" s="33" t="s">
        <v>371</v>
      </c>
      <c r="V412" s="33" t="s">
        <v>2048</v>
      </c>
      <c r="W412" s="86" t="s">
        <v>2049</v>
      </c>
      <c r="X412" s="34" t="s">
        <v>56</v>
      </c>
      <c r="Y412" s="104">
        <v>45321</v>
      </c>
      <c r="Z412" s="104">
        <v>45627</v>
      </c>
      <c r="AA412" s="104" t="s">
        <v>57</v>
      </c>
      <c r="AB412" s="37"/>
      <c r="AC412" s="37"/>
      <c r="AD412" s="115" t="s">
        <v>2043</v>
      </c>
      <c r="AE412" s="105"/>
      <c r="AF412" s="205"/>
      <c r="AG412" s="34" t="s">
        <v>59</v>
      </c>
      <c r="AH412" s="34">
        <v>15.5</v>
      </c>
      <c r="AI412" s="34">
        <v>15.5</v>
      </c>
      <c r="AJ412" s="33"/>
      <c r="AK412" s="33">
        <f t="shared" si="20"/>
        <v>0</v>
      </c>
      <c r="AL412" s="213">
        <f t="shared" si="21"/>
        <v>0</v>
      </c>
      <c r="AN412" s="214"/>
    </row>
    <row r="413" s="2" customFormat="1" ht="130" hidden="1" customHeight="1" spans="1:40">
      <c r="A413" s="34">
        <v>93</v>
      </c>
      <c r="B413" s="34" t="s">
        <v>864</v>
      </c>
      <c r="C413" s="33" t="s">
        <v>865</v>
      </c>
      <c r="D413" s="33" t="s">
        <v>2037</v>
      </c>
      <c r="E413" s="33" t="s">
        <v>2077</v>
      </c>
      <c r="F413" s="33" t="s">
        <v>179</v>
      </c>
      <c r="G413" s="33" t="s">
        <v>192</v>
      </c>
      <c r="H413" s="33" t="s">
        <v>48</v>
      </c>
      <c r="I413" s="55" t="s">
        <v>2078</v>
      </c>
      <c r="J413" s="34">
        <v>113</v>
      </c>
      <c r="K413" s="34">
        <v>113</v>
      </c>
      <c r="L413" s="33"/>
      <c r="M413" s="33"/>
      <c r="N413" s="55" t="s">
        <v>2079</v>
      </c>
      <c r="O413" s="55"/>
      <c r="P413" s="180">
        <v>568</v>
      </c>
      <c r="Q413" s="33" t="s">
        <v>52</v>
      </c>
      <c r="R413" s="33" t="s">
        <v>52</v>
      </c>
      <c r="S413" s="33" t="s">
        <v>52</v>
      </c>
      <c r="T413" s="33" t="s">
        <v>2042</v>
      </c>
      <c r="U413" s="33" t="s">
        <v>184</v>
      </c>
      <c r="V413" s="33" t="s">
        <v>797</v>
      </c>
      <c r="W413" s="86" t="s">
        <v>798</v>
      </c>
      <c r="X413" s="34" t="s">
        <v>56</v>
      </c>
      <c r="Y413" s="104">
        <v>45321</v>
      </c>
      <c r="Z413" s="104">
        <v>45627</v>
      </c>
      <c r="AA413" s="104" t="s">
        <v>57</v>
      </c>
      <c r="AB413" s="33"/>
      <c r="AC413" s="37"/>
      <c r="AD413" s="115" t="s">
        <v>2043</v>
      </c>
      <c r="AE413" s="105"/>
      <c r="AF413" s="205"/>
      <c r="AG413" s="34" t="s">
        <v>59</v>
      </c>
      <c r="AH413" s="34">
        <v>113</v>
      </c>
      <c r="AI413" s="34">
        <v>113</v>
      </c>
      <c r="AJ413" s="33"/>
      <c r="AK413" s="33">
        <f t="shared" si="20"/>
        <v>0</v>
      </c>
      <c r="AL413" s="213">
        <f t="shared" si="21"/>
        <v>0</v>
      </c>
      <c r="AN413" s="214"/>
    </row>
    <row r="414" s="2" customFormat="1" ht="76" hidden="1" customHeight="1" spans="1:40">
      <c r="A414" s="33">
        <v>94</v>
      </c>
      <c r="B414" s="34" t="s">
        <v>864</v>
      </c>
      <c r="C414" s="34" t="s">
        <v>865</v>
      </c>
      <c r="D414" s="34" t="s">
        <v>2037</v>
      </c>
      <c r="E414" s="34" t="s">
        <v>2080</v>
      </c>
      <c r="F414" s="34" t="s">
        <v>975</v>
      </c>
      <c r="G414" s="34" t="s">
        <v>1127</v>
      </c>
      <c r="H414" s="34" t="s">
        <v>48</v>
      </c>
      <c r="I414" s="59" t="s">
        <v>2081</v>
      </c>
      <c r="J414" s="34">
        <v>10.68</v>
      </c>
      <c r="K414" s="34">
        <v>10.68</v>
      </c>
      <c r="L414" s="34"/>
      <c r="M414" s="34"/>
      <c r="N414" s="59" t="s">
        <v>2082</v>
      </c>
      <c r="O414" s="59"/>
      <c r="P414" s="65">
        <v>544</v>
      </c>
      <c r="Q414" s="34" t="s">
        <v>52</v>
      </c>
      <c r="R414" s="34" t="s">
        <v>52</v>
      </c>
      <c r="S414" s="34" t="s">
        <v>52</v>
      </c>
      <c r="T414" s="34" t="s">
        <v>2042</v>
      </c>
      <c r="U414" s="34" t="s">
        <v>979</v>
      </c>
      <c r="V414" s="34" t="s">
        <v>1458</v>
      </c>
      <c r="W414" s="87">
        <v>15911934921</v>
      </c>
      <c r="X414" s="34" t="s">
        <v>56</v>
      </c>
      <c r="Y414" s="107">
        <v>45321</v>
      </c>
      <c r="Z414" s="107">
        <v>45627</v>
      </c>
      <c r="AA414" s="104" t="s">
        <v>57</v>
      </c>
      <c r="AB414" s="37"/>
      <c r="AC414" s="37"/>
      <c r="AD414" s="115" t="s">
        <v>2043</v>
      </c>
      <c r="AE414" s="105"/>
      <c r="AF414" s="205"/>
      <c r="AG414" s="34" t="s">
        <v>59</v>
      </c>
      <c r="AH414" s="34">
        <v>10.68</v>
      </c>
      <c r="AI414" s="34">
        <v>10.68</v>
      </c>
      <c r="AJ414" s="34"/>
      <c r="AK414" s="34">
        <f t="shared" si="20"/>
        <v>0</v>
      </c>
      <c r="AL414" s="213">
        <f t="shared" si="21"/>
        <v>0</v>
      </c>
      <c r="AN414" s="214"/>
    </row>
    <row r="415" s="2" customFormat="1" ht="127" hidden="1" customHeight="1" spans="1:40">
      <c r="A415" s="34">
        <v>95</v>
      </c>
      <c r="B415" s="34" t="s">
        <v>864</v>
      </c>
      <c r="C415" s="34" t="s">
        <v>865</v>
      </c>
      <c r="D415" s="34" t="s">
        <v>2037</v>
      </c>
      <c r="E415" s="34" t="s">
        <v>2083</v>
      </c>
      <c r="F415" s="34" t="s">
        <v>975</v>
      </c>
      <c r="G415" s="34" t="s">
        <v>2084</v>
      </c>
      <c r="H415" s="34" t="s">
        <v>48</v>
      </c>
      <c r="I415" s="59" t="s">
        <v>2085</v>
      </c>
      <c r="J415" s="34">
        <v>26</v>
      </c>
      <c r="K415" s="34">
        <v>26</v>
      </c>
      <c r="L415" s="34"/>
      <c r="M415" s="34"/>
      <c r="N415" s="59" t="s">
        <v>2086</v>
      </c>
      <c r="O415" s="59"/>
      <c r="P415" s="65">
        <v>575</v>
      </c>
      <c r="Q415" s="34" t="s">
        <v>52</v>
      </c>
      <c r="R415" s="34" t="s">
        <v>52</v>
      </c>
      <c r="S415" s="34" t="s">
        <v>52</v>
      </c>
      <c r="T415" s="34" t="s">
        <v>2042</v>
      </c>
      <c r="U415" s="34" t="s">
        <v>979</v>
      </c>
      <c r="V415" s="34" t="s">
        <v>1458</v>
      </c>
      <c r="W415" s="87">
        <v>15911934921</v>
      </c>
      <c r="X415" s="34" t="s">
        <v>56</v>
      </c>
      <c r="Y415" s="107">
        <v>45321</v>
      </c>
      <c r="Z415" s="107">
        <v>45627</v>
      </c>
      <c r="AA415" s="104" t="s">
        <v>57</v>
      </c>
      <c r="AB415" s="37"/>
      <c r="AC415" s="37"/>
      <c r="AD415" s="115" t="s">
        <v>2043</v>
      </c>
      <c r="AE415" s="105"/>
      <c r="AF415" s="205"/>
      <c r="AG415" s="34" t="s">
        <v>59</v>
      </c>
      <c r="AH415" s="34">
        <v>26</v>
      </c>
      <c r="AI415" s="34">
        <v>26</v>
      </c>
      <c r="AJ415" s="34"/>
      <c r="AK415" s="34">
        <f t="shared" si="20"/>
        <v>0</v>
      </c>
      <c r="AL415" s="213">
        <f t="shared" si="21"/>
        <v>0</v>
      </c>
      <c r="AN415" s="214"/>
    </row>
    <row r="416" s="2" customFormat="1" ht="95" hidden="1" customHeight="1" spans="1:40">
      <c r="A416" s="34">
        <v>96</v>
      </c>
      <c r="B416" s="34" t="s">
        <v>864</v>
      </c>
      <c r="C416" s="33" t="s">
        <v>865</v>
      </c>
      <c r="D416" s="33" t="s">
        <v>2037</v>
      </c>
      <c r="E416" s="34" t="s">
        <v>2087</v>
      </c>
      <c r="F416" s="33" t="s">
        <v>207</v>
      </c>
      <c r="G416" s="33" t="s">
        <v>2088</v>
      </c>
      <c r="H416" s="33" t="s">
        <v>48</v>
      </c>
      <c r="I416" s="55" t="s">
        <v>2089</v>
      </c>
      <c r="J416" s="34">
        <v>28.5</v>
      </c>
      <c r="K416" s="34">
        <v>28.5</v>
      </c>
      <c r="L416" s="33"/>
      <c r="M416" s="33"/>
      <c r="N416" s="55" t="s">
        <v>2090</v>
      </c>
      <c r="O416" s="55"/>
      <c r="P416" s="180">
        <v>599</v>
      </c>
      <c r="Q416" s="33" t="s">
        <v>52</v>
      </c>
      <c r="R416" s="33" t="s">
        <v>52</v>
      </c>
      <c r="S416" s="33" t="s">
        <v>52</v>
      </c>
      <c r="T416" s="33" t="s">
        <v>2042</v>
      </c>
      <c r="U416" s="33" t="s">
        <v>212</v>
      </c>
      <c r="V416" s="33" t="s">
        <v>2091</v>
      </c>
      <c r="W416" s="86" t="s">
        <v>2092</v>
      </c>
      <c r="X416" s="34" t="s">
        <v>56</v>
      </c>
      <c r="Y416" s="104">
        <v>45321</v>
      </c>
      <c r="Z416" s="104">
        <v>45627</v>
      </c>
      <c r="AA416" s="104" t="s">
        <v>57</v>
      </c>
      <c r="AB416" s="37"/>
      <c r="AC416" s="37"/>
      <c r="AD416" s="115" t="s">
        <v>2043</v>
      </c>
      <c r="AE416" s="105"/>
      <c r="AF416" s="205"/>
      <c r="AG416" s="34" t="s">
        <v>59</v>
      </c>
      <c r="AH416" s="34">
        <v>28.5</v>
      </c>
      <c r="AI416" s="34">
        <v>28.5</v>
      </c>
      <c r="AJ416" s="33"/>
      <c r="AK416" s="33">
        <f t="shared" si="20"/>
        <v>0</v>
      </c>
      <c r="AL416" s="213">
        <f t="shared" si="21"/>
        <v>0</v>
      </c>
      <c r="AN416" s="214"/>
    </row>
    <row r="417" s="2" customFormat="1" ht="158" hidden="1" customHeight="1" spans="1:40">
      <c r="A417" s="33">
        <v>97</v>
      </c>
      <c r="B417" s="34" t="s">
        <v>864</v>
      </c>
      <c r="C417" s="33" t="s">
        <v>865</v>
      </c>
      <c r="D417" s="33" t="s">
        <v>2037</v>
      </c>
      <c r="E417" s="34" t="s">
        <v>2093</v>
      </c>
      <c r="F417" s="33" t="s">
        <v>975</v>
      </c>
      <c r="G417" s="33" t="s">
        <v>2094</v>
      </c>
      <c r="H417" s="33" t="s">
        <v>48</v>
      </c>
      <c r="I417" s="55" t="s">
        <v>2095</v>
      </c>
      <c r="J417" s="34">
        <v>31.42</v>
      </c>
      <c r="K417" s="34">
        <v>31.42</v>
      </c>
      <c r="L417" s="33"/>
      <c r="M417" s="33"/>
      <c r="N417" s="55" t="s">
        <v>2096</v>
      </c>
      <c r="O417" s="55"/>
      <c r="P417" s="180">
        <v>1016</v>
      </c>
      <c r="Q417" s="33" t="s">
        <v>52</v>
      </c>
      <c r="R417" s="33" t="s">
        <v>52</v>
      </c>
      <c r="S417" s="33" t="s">
        <v>52</v>
      </c>
      <c r="T417" s="33" t="s">
        <v>2042</v>
      </c>
      <c r="U417" s="33" t="s">
        <v>979</v>
      </c>
      <c r="V417" s="33" t="s">
        <v>1458</v>
      </c>
      <c r="W417" s="86">
        <v>15911934921</v>
      </c>
      <c r="X417" s="34" t="s">
        <v>56</v>
      </c>
      <c r="Y417" s="104">
        <v>45321</v>
      </c>
      <c r="Z417" s="104">
        <v>45627</v>
      </c>
      <c r="AA417" s="104" t="s">
        <v>57</v>
      </c>
      <c r="AB417" s="37"/>
      <c r="AC417" s="37"/>
      <c r="AD417" s="115" t="s">
        <v>2043</v>
      </c>
      <c r="AE417" s="105"/>
      <c r="AF417" s="205"/>
      <c r="AG417" s="34" t="s">
        <v>59</v>
      </c>
      <c r="AH417" s="34">
        <v>31.42</v>
      </c>
      <c r="AI417" s="34">
        <v>31.42</v>
      </c>
      <c r="AJ417" s="33"/>
      <c r="AK417" s="33">
        <f t="shared" si="20"/>
        <v>0</v>
      </c>
      <c r="AL417" s="213">
        <f t="shared" si="21"/>
        <v>0</v>
      </c>
      <c r="AN417" s="214"/>
    </row>
    <row r="418" s="2" customFormat="1" ht="158" hidden="1" customHeight="1" spans="1:40">
      <c r="A418" s="34">
        <v>98</v>
      </c>
      <c r="B418" s="34" t="s">
        <v>864</v>
      </c>
      <c r="C418" s="33" t="s">
        <v>865</v>
      </c>
      <c r="D418" s="33" t="s">
        <v>2037</v>
      </c>
      <c r="E418" s="33" t="s">
        <v>2097</v>
      </c>
      <c r="F418" s="33" t="s">
        <v>326</v>
      </c>
      <c r="G418" s="33" t="s">
        <v>2098</v>
      </c>
      <c r="H418" s="33" t="s">
        <v>48</v>
      </c>
      <c r="I418" s="55" t="s">
        <v>2099</v>
      </c>
      <c r="J418" s="34">
        <v>35</v>
      </c>
      <c r="K418" s="34">
        <v>35</v>
      </c>
      <c r="L418" s="33"/>
      <c r="M418" s="33"/>
      <c r="N418" s="55" t="s">
        <v>2100</v>
      </c>
      <c r="O418" s="55"/>
      <c r="P418" s="180">
        <v>1005</v>
      </c>
      <c r="Q418" s="33" t="s">
        <v>52</v>
      </c>
      <c r="R418" s="33" t="s">
        <v>52</v>
      </c>
      <c r="S418" s="33" t="s">
        <v>52</v>
      </c>
      <c r="T418" s="33" t="s">
        <v>2042</v>
      </c>
      <c r="U418" s="33" t="s">
        <v>331</v>
      </c>
      <c r="V418" s="33" t="s">
        <v>2101</v>
      </c>
      <c r="W418" s="86" t="s">
        <v>2102</v>
      </c>
      <c r="X418" s="34" t="s">
        <v>56</v>
      </c>
      <c r="Y418" s="104">
        <v>45321</v>
      </c>
      <c r="Z418" s="104">
        <v>45627</v>
      </c>
      <c r="AA418" s="104" t="s">
        <v>57</v>
      </c>
      <c r="AB418" s="37"/>
      <c r="AC418" s="37"/>
      <c r="AD418" s="115" t="s">
        <v>2043</v>
      </c>
      <c r="AE418" s="105"/>
      <c r="AF418" s="205"/>
      <c r="AG418" s="34" t="s">
        <v>59</v>
      </c>
      <c r="AH418" s="34">
        <v>35</v>
      </c>
      <c r="AI418" s="34">
        <v>35</v>
      </c>
      <c r="AJ418" s="33"/>
      <c r="AK418" s="33">
        <f t="shared" si="20"/>
        <v>0</v>
      </c>
      <c r="AL418" s="213">
        <f t="shared" si="21"/>
        <v>0</v>
      </c>
      <c r="AN418" s="214"/>
    </row>
    <row r="419" s="2" customFormat="1" ht="261" hidden="1" customHeight="1" spans="1:40">
      <c r="A419" s="34">
        <v>99</v>
      </c>
      <c r="B419" s="34" t="s">
        <v>864</v>
      </c>
      <c r="C419" s="33" t="s">
        <v>865</v>
      </c>
      <c r="D419" s="33" t="s">
        <v>2037</v>
      </c>
      <c r="E419" s="33" t="s">
        <v>2103</v>
      </c>
      <c r="F419" s="33" t="s">
        <v>223</v>
      </c>
      <c r="G419" s="33" t="s">
        <v>2104</v>
      </c>
      <c r="H419" s="33" t="s">
        <v>48</v>
      </c>
      <c r="I419" s="57" t="s">
        <v>2105</v>
      </c>
      <c r="J419" s="34">
        <v>85</v>
      </c>
      <c r="K419" s="34">
        <v>85</v>
      </c>
      <c r="L419" s="33"/>
      <c r="M419" s="33"/>
      <c r="N419" s="55" t="s">
        <v>2106</v>
      </c>
      <c r="O419" s="55"/>
      <c r="P419" s="180">
        <v>3710</v>
      </c>
      <c r="Q419" s="33" t="s">
        <v>52</v>
      </c>
      <c r="R419" s="33" t="s">
        <v>52</v>
      </c>
      <c r="S419" s="33" t="s">
        <v>52</v>
      </c>
      <c r="T419" s="33" t="s">
        <v>2042</v>
      </c>
      <c r="U419" s="33" t="s">
        <v>228</v>
      </c>
      <c r="V419" s="33" t="s">
        <v>2107</v>
      </c>
      <c r="W419" s="86" t="s">
        <v>2108</v>
      </c>
      <c r="X419" s="34" t="s">
        <v>56</v>
      </c>
      <c r="Y419" s="104">
        <v>45321</v>
      </c>
      <c r="Z419" s="104">
        <v>45627</v>
      </c>
      <c r="AA419" s="104" t="s">
        <v>57</v>
      </c>
      <c r="AB419" s="37"/>
      <c r="AC419" s="37"/>
      <c r="AD419" s="115" t="s">
        <v>2043</v>
      </c>
      <c r="AE419" s="105"/>
      <c r="AF419" s="205"/>
      <c r="AG419" s="34" t="s">
        <v>59</v>
      </c>
      <c r="AH419" s="34">
        <v>85</v>
      </c>
      <c r="AI419" s="34">
        <v>85</v>
      </c>
      <c r="AJ419" s="33"/>
      <c r="AK419" s="33">
        <f t="shared" si="20"/>
        <v>0</v>
      </c>
      <c r="AL419" s="213">
        <f t="shared" si="21"/>
        <v>0</v>
      </c>
      <c r="AN419" s="214"/>
    </row>
    <row r="420" s="2" customFormat="1" ht="101" hidden="1" customHeight="1" spans="1:40">
      <c r="A420" s="33">
        <v>100</v>
      </c>
      <c r="B420" s="34" t="s">
        <v>864</v>
      </c>
      <c r="C420" s="33" t="s">
        <v>865</v>
      </c>
      <c r="D420" s="33" t="s">
        <v>2037</v>
      </c>
      <c r="E420" s="33" t="s">
        <v>2109</v>
      </c>
      <c r="F420" s="33" t="s">
        <v>46</v>
      </c>
      <c r="G420" s="33" t="s">
        <v>2110</v>
      </c>
      <c r="H420" s="33" t="s">
        <v>48</v>
      </c>
      <c r="I420" s="55" t="s">
        <v>2111</v>
      </c>
      <c r="J420" s="34">
        <v>200</v>
      </c>
      <c r="K420" s="34">
        <v>200</v>
      </c>
      <c r="L420" s="33"/>
      <c r="M420" s="33"/>
      <c r="N420" s="55" t="s">
        <v>2112</v>
      </c>
      <c r="O420" s="55"/>
      <c r="P420" s="180">
        <v>4202</v>
      </c>
      <c r="Q420" s="33" t="s">
        <v>52</v>
      </c>
      <c r="R420" s="33" t="s">
        <v>52</v>
      </c>
      <c r="S420" s="33" t="s">
        <v>52</v>
      </c>
      <c r="T420" s="33" t="s">
        <v>2042</v>
      </c>
      <c r="U420" s="33" t="s">
        <v>447</v>
      </c>
      <c r="V420" s="33" t="s">
        <v>1543</v>
      </c>
      <c r="W420" s="86" t="s">
        <v>1544</v>
      </c>
      <c r="X420" s="34" t="s">
        <v>56</v>
      </c>
      <c r="Y420" s="104">
        <v>45299</v>
      </c>
      <c r="Z420" s="104">
        <v>45627</v>
      </c>
      <c r="AA420" s="104" t="s">
        <v>57</v>
      </c>
      <c r="AB420" s="37"/>
      <c r="AC420" s="37"/>
      <c r="AD420" s="115" t="s">
        <v>2043</v>
      </c>
      <c r="AE420" s="105"/>
      <c r="AF420" s="205"/>
      <c r="AG420" s="34" t="s">
        <v>59</v>
      </c>
      <c r="AH420" s="34">
        <v>200</v>
      </c>
      <c r="AI420" s="34">
        <v>200</v>
      </c>
      <c r="AJ420" s="33"/>
      <c r="AK420" s="33">
        <f t="shared" si="20"/>
        <v>0</v>
      </c>
      <c r="AL420" s="213">
        <f t="shared" si="21"/>
        <v>0</v>
      </c>
      <c r="AN420" s="214"/>
    </row>
    <row r="421" s="2" customFormat="1" ht="93" hidden="1" customHeight="1" spans="1:40">
      <c r="A421" s="34">
        <v>101</v>
      </c>
      <c r="B421" s="34" t="s">
        <v>864</v>
      </c>
      <c r="C421" s="33" t="s">
        <v>865</v>
      </c>
      <c r="D421" s="33" t="s">
        <v>2037</v>
      </c>
      <c r="E421" s="34" t="s">
        <v>2113</v>
      </c>
      <c r="F421" s="33" t="s">
        <v>138</v>
      </c>
      <c r="G421" s="33" t="s">
        <v>2114</v>
      </c>
      <c r="H421" s="33" t="s">
        <v>48</v>
      </c>
      <c r="I421" s="55" t="s">
        <v>2115</v>
      </c>
      <c r="J421" s="34">
        <v>3.59</v>
      </c>
      <c r="K421" s="34">
        <v>3.59</v>
      </c>
      <c r="L421" s="33"/>
      <c r="M421" s="33"/>
      <c r="N421" s="55" t="s">
        <v>2116</v>
      </c>
      <c r="O421" s="55"/>
      <c r="P421" s="180">
        <v>90</v>
      </c>
      <c r="Q421" s="33" t="s">
        <v>52</v>
      </c>
      <c r="R421" s="33" t="s">
        <v>52</v>
      </c>
      <c r="S421" s="33" t="s">
        <v>52</v>
      </c>
      <c r="T421" s="33" t="s">
        <v>2042</v>
      </c>
      <c r="U421" s="33" t="s">
        <v>143</v>
      </c>
      <c r="V421" s="33" t="s">
        <v>2117</v>
      </c>
      <c r="W421" s="86" t="s">
        <v>2118</v>
      </c>
      <c r="X421" s="34" t="s">
        <v>56</v>
      </c>
      <c r="Y421" s="104">
        <v>45321</v>
      </c>
      <c r="Z421" s="104">
        <v>45627</v>
      </c>
      <c r="AA421" s="104" t="s">
        <v>57</v>
      </c>
      <c r="AB421" s="37"/>
      <c r="AC421" s="37"/>
      <c r="AD421" s="115" t="s">
        <v>2043</v>
      </c>
      <c r="AE421" s="105"/>
      <c r="AF421" s="205"/>
      <c r="AG421" s="34" t="s">
        <v>59</v>
      </c>
      <c r="AH421" s="34">
        <v>3.59</v>
      </c>
      <c r="AI421" s="34">
        <v>3.59</v>
      </c>
      <c r="AJ421" s="33"/>
      <c r="AK421" s="33">
        <f t="shared" si="20"/>
        <v>0</v>
      </c>
      <c r="AL421" s="213">
        <f t="shared" si="21"/>
        <v>0</v>
      </c>
      <c r="AN421" s="214"/>
    </row>
    <row r="422" s="2" customFormat="1" ht="224" hidden="1" customHeight="1" spans="1:40">
      <c r="A422" s="34">
        <v>102</v>
      </c>
      <c r="B422" s="34" t="s">
        <v>864</v>
      </c>
      <c r="C422" s="33" t="s">
        <v>865</v>
      </c>
      <c r="D422" s="33" t="s">
        <v>2037</v>
      </c>
      <c r="E422" s="34" t="s">
        <v>2119</v>
      </c>
      <c r="F422" s="33" t="s">
        <v>450</v>
      </c>
      <c r="G422" s="33" t="s">
        <v>1179</v>
      </c>
      <c r="H422" s="33" t="s">
        <v>48</v>
      </c>
      <c r="I422" s="55" t="s">
        <v>2120</v>
      </c>
      <c r="J422" s="34">
        <v>76</v>
      </c>
      <c r="K422" s="34">
        <v>76</v>
      </c>
      <c r="L422" s="33"/>
      <c r="M422" s="33"/>
      <c r="N422" s="55" t="s">
        <v>2121</v>
      </c>
      <c r="O422" s="55"/>
      <c r="P422" s="180">
        <v>607</v>
      </c>
      <c r="Q422" s="33" t="s">
        <v>52</v>
      </c>
      <c r="R422" s="33" t="s">
        <v>52</v>
      </c>
      <c r="S422" s="33" t="s">
        <v>52</v>
      </c>
      <c r="T422" s="33" t="s">
        <v>2042</v>
      </c>
      <c r="U422" s="33" t="s">
        <v>454</v>
      </c>
      <c r="V422" s="33" t="s">
        <v>904</v>
      </c>
      <c r="W422" s="86" t="s">
        <v>2122</v>
      </c>
      <c r="X422" s="34" t="s">
        <v>56</v>
      </c>
      <c r="Y422" s="104">
        <v>45293</v>
      </c>
      <c r="Z422" s="104">
        <v>45628</v>
      </c>
      <c r="AA422" s="104" t="s">
        <v>57</v>
      </c>
      <c r="AB422" s="37"/>
      <c r="AC422" s="37"/>
      <c r="AD422" s="115" t="s">
        <v>2043</v>
      </c>
      <c r="AE422" s="105"/>
      <c r="AF422" s="205"/>
      <c r="AG422" s="34" t="s">
        <v>59</v>
      </c>
      <c r="AH422" s="34">
        <v>76</v>
      </c>
      <c r="AI422" s="34">
        <v>76</v>
      </c>
      <c r="AJ422" s="33"/>
      <c r="AK422" s="33">
        <f t="shared" si="20"/>
        <v>0</v>
      </c>
      <c r="AL422" s="213">
        <f t="shared" si="21"/>
        <v>0</v>
      </c>
      <c r="AN422" s="214"/>
    </row>
    <row r="423" s="2" customFormat="1" ht="103" hidden="1" customHeight="1" spans="1:40">
      <c r="A423" s="33">
        <v>103</v>
      </c>
      <c r="B423" s="34" t="s">
        <v>864</v>
      </c>
      <c r="C423" s="33" t="s">
        <v>865</v>
      </c>
      <c r="D423" s="33" t="s">
        <v>2037</v>
      </c>
      <c r="E423" s="34" t="s">
        <v>2123</v>
      </c>
      <c r="F423" s="33" t="s">
        <v>591</v>
      </c>
      <c r="G423" s="33" t="s">
        <v>592</v>
      </c>
      <c r="H423" s="33" t="s">
        <v>48</v>
      </c>
      <c r="I423" s="55" t="s">
        <v>2124</v>
      </c>
      <c r="J423" s="34">
        <v>55.1</v>
      </c>
      <c r="K423" s="34">
        <v>55.1</v>
      </c>
      <c r="L423" s="33"/>
      <c r="M423" s="33"/>
      <c r="N423" s="55" t="s">
        <v>2125</v>
      </c>
      <c r="O423" s="55"/>
      <c r="P423" s="180">
        <v>336</v>
      </c>
      <c r="Q423" s="33" t="s">
        <v>52</v>
      </c>
      <c r="R423" s="33" t="s">
        <v>52</v>
      </c>
      <c r="S423" s="33" t="s">
        <v>52</v>
      </c>
      <c r="T423" s="33" t="s">
        <v>2042</v>
      </c>
      <c r="U423" s="33" t="s">
        <v>597</v>
      </c>
      <c r="V423" s="33" t="s">
        <v>2126</v>
      </c>
      <c r="W423" s="86" t="s">
        <v>2127</v>
      </c>
      <c r="X423" s="34" t="s">
        <v>56</v>
      </c>
      <c r="Y423" s="104">
        <v>45321</v>
      </c>
      <c r="Z423" s="104">
        <v>45627</v>
      </c>
      <c r="AA423" s="104" t="s">
        <v>57</v>
      </c>
      <c r="AB423" s="37"/>
      <c r="AC423" s="37"/>
      <c r="AD423" s="115" t="s">
        <v>2043</v>
      </c>
      <c r="AE423" s="105"/>
      <c r="AF423" s="205"/>
      <c r="AG423" s="34" t="s">
        <v>59</v>
      </c>
      <c r="AH423" s="34">
        <v>55.1</v>
      </c>
      <c r="AI423" s="34">
        <v>55.1</v>
      </c>
      <c r="AJ423" s="33"/>
      <c r="AK423" s="33">
        <f t="shared" si="20"/>
        <v>0</v>
      </c>
      <c r="AL423" s="213">
        <f t="shared" si="21"/>
        <v>0</v>
      </c>
      <c r="AN423" s="214"/>
    </row>
    <row r="424" s="2" customFormat="1" ht="194" hidden="1" customHeight="1" spans="1:40">
      <c r="A424" s="34">
        <v>104</v>
      </c>
      <c r="B424" s="34" t="s">
        <v>864</v>
      </c>
      <c r="C424" s="33" t="s">
        <v>865</v>
      </c>
      <c r="D424" s="33" t="s">
        <v>2037</v>
      </c>
      <c r="E424" s="34" t="s">
        <v>2128</v>
      </c>
      <c r="F424" s="33" t="s">
        <v>402</v>
      </c>
      <c r="G424" s="33" t="s">
        <v>2129</v>
      </c>
      <c r="H424" s="33" t="s">
        <v>48</v>
      </c>
      <c r="I424" s="55" t="s">
        <v>2130</v>
      </c>
      <c r="J424" s="34">
        <v>55</v>
      </c>
      <c r="K424" s="34">
        <v>55</v>
      </c>
      <c r="L424" s="33"/>
      <c r="M424" s="33"/>
      <c r="N424" s="55" t="s">
        <v>2131</v>
      </c>
      <c r="O424" s="55"/>
      <c r="P424" s="180">
        <v>168</v>
      </c>
      <c r="Q424" s="33" t="s">
        <v>52</v>
      </c>
      <c r="R424" s="33" t="s">
        <v>52</v>
      </c>
      <c r="S424" s="33" t="s">
        <v>52</v>
      </c>
      <c r="T424" s="33" t="s">
        <v>2042</v>
      </c>
      <c r="U424" s="33" t="s">
        <v>407</v>
      </c>
      <c r="V424" s="33" t="s">
        <v>2132</v>
      </c>
      <c r="W424" s="86" t="s">
        <v>2133</v>
      </c>
      <c r="X424" s="34" t="s">
        <v>56</v>
      </c>
      <c r="Y424" s="104">
        <v>45295</v>
      </c>
      <c r="Z424" s="104">
        <v>45627</v>
      </c>
      <c r="AA424" s="104" t="s">
        <v>57</v>
      </c>
      <c r="AB424" s="37"/>
      <c r="AC424" s="37"/>
      <c r="AD424" s="115" t="s">
        <v>2043</v>
      </c>
      <c r="AE424" s="105"/>
      <c r="AF424" s="205"/>
      <c r="AG424" s="34" t="s">
        <v>59</v>
      </c>
      <c r="AH424" s="34">
        <v>55</v>
      </c>
      <c r="AI424" s="34">
        <v>55</v>
      </c>
      <c r="AJ424" s="33"/>
      <c r="AK424" s="33">
        <f t="shared" si="20"/>
        <v>0</v>
      </c>
      <c r="AL424" s="213">
        <f t="shared" si="21"/>
        <v>0</v>
      </c>
      <c r="AN424" s="214"/>
    </row>
    <row r="425" s="2" customFormat="1" ht="127" hidden="1" customHeight="1" spans="1:40">
      <c r="A425" s="34">
        <v>105</v>
      </c>
      <c r="B425" s="34" t="s">
        <v>864</v>
      </c>
      <c r="C425" s="33" t="s">
        <v>865</v>
      </c>
      <c r="D425" s="33" t="s">
        <v>2037</v>
      </c>
      <c r="E425" s="34" t="s">
        <v>2134</v>
      </c>
      <c r="F425" s="33" t="s">
        <v>270</v>
      </c>
      <c r="G425" s="33" t="s">
        <v>2135</v>
      </c>
      <c r="H425" s="33" t="s">
        <v>48</v>
      </c>
      <c r="I425" s="55" t="s">
        <v>2136</v>
      </c>
      <c r="J425" s="34">
        <v>20</v>
      </c>
      <c r="K425" s="34">
        <v>20</v>
      </c>
      <c r="L425" s="33"/>
      <c r="M425" s="33"/>
      <c r="N425" s="55" t="s">
        <v>2137</v>
      </c>
      <c r="O425" s="55"/>
      <c r="P425" s="180">
        <v>147</v>
      </c>
      <c r="Q425" s="33" t="s">
        <v>52</v>
      </c>
      <c r="R425" s="33" t="s">
        <v>52</v>
      </c>
      <c r="S425" s="33" t="s">
        <v>52</v>
      </c>
      <c r="T425" s="33" t="s">
        <v>2042</v>
      </c>
      <c r="U425" s="33" t="s">
        <v>275</v>
      </c>
      <c r="V425" s="33" t="s">
        <v>508</v>
      </c>
      <c r="W425" s="86">
        <v>13508815282</v>
      </c>
      <c r="X425" s="34" t="s">
        <v>56</v>
      </c>
      <c r="Y425" s="104">
        <v>45302</v>
      </c>
      <c r="Z425" s="104">
        <v>45627</v>
      </c>
      <c r="AA425" s="104" t="s">
        <v>57</v>
      </c>
      <c r="AB425" s="37"/>
      <c r="AC425" s="37"/>
      <c r="AD425" s="115" t="s">
        <v>2043</v>
      </c>
      <c r="AE425" s="105"/>
      <c r="AF425" s="205"/>
      <c r="AG425" s="34" t="s">
        <v>59</v>
      </c>
      <c r="AH425" s="34">
        <v>20</v>
      </c>
      <c r="AI425" s="34">
        <v>20</v>
      </c>
      <c r="AJ425" s="33"/>
      <c r="AK425" s="33">
        <f t="shared" si="20"/>
        <v>0</v>
      </c>
      <c r="AL425" s="213">
        <f t="shared" si="21"/>
        <v>0</v>
      </c>
      <c r="AN425" s="214"/>
    </row>
    <row r="426" s="2" customFormat="1" ht="120" hidden="1" customHeight="1" spans="1:40">
      <c r="A426" s="33">
        <v>106</v>
      </c>
      <c r="B426" s="34" t="s">
        <v>864</v>
      </c>
      <c r="C426" s="33" t="s">
        <v>865</v>
      </c>
      <c r="D426" s="33" t="s">
        <v>2037</v>
      </c>
      <c r="E426" s="34" t="s">
        <v>2138</v>
      </c>
      <c r="F426" s="33" t="s">
        <v>99</v>
      </c>
      <c r="G426" s="33" t="s">
        <v>378</v>
      </c>
      <c r="H426" s="33" t="s">
        <v>48</v>
      </c>
      <c r="I426" s="55" t="s">
        <v>2139</v>
      </c>
      <c r="J426" s="34">
        <v>12</v>
      </c>
      <c r="K426" s="34">
        <v>12</v>
      </c>
      <c r="L426" s="33"/>
      <c r="M426" s="33"/>
      <c r="N426" s="55" t="s">
        <v>2140</v>
      </c>
      <c r="O426" s="55"/>
      <c r="P426" s="180">
        <v>81</v>
      </c>
      <c r="Q426" s="33" t="s">
        <v>52</v>
      </c>
      <c r="R426" s="33" t="s">
        <v>52</v>
      </c>
      <c r="S426" s="33" t="s">
        <v>52</v>
      </c>
      <c r="T426" s="33" t="s">
        <v>2042</v>
      </c>
      <c r="U426" s="33" t="s">
        <v>104</v>
      </c>
      <c r="V426" s="33" t="s">
        <v>2141</v>
      </c>
      <c r="W426" s="86">
        <v>13769805432</v>
      </c>
      <c r="X426" s="34" t="s">
        <v>56</v>
      </c>
      <c r="Y426" s="104">
        <v>45314</v>
      </c>
      <c r="Z426" s="104">
        <v>45627</v>
      </c>
      <c r="AA426" s="104" t="s">
        <v>57</v>
      </c>
      <c r="AB426" s="37"/>
      <c r="AC426" s="37"/>
      <c r="AD426" s="115" t="s">
        <v>2043</v>
      </c>
      <c r="AE426" s="105"/>
      <c r="AF426" s="205"/>
      <c r="AG426" s="34" t="s">
        <v>59</v>
      </c>
      <c r="AH426" s="34">
        <v>12</v>
      </c>
      <c r="AI426" s="34">
        <v>12</v>
      </c>
      <c r="AJ426" s="33"/>
      <c r="AK426" s="33">
        <f t="shared" si="20"/>
        <v>0</v>
      </c>
      <c r="AL426" s="213">
        <f t="shared" si="21"/>
        <v>0</v>
      </c>
      <c r="AN426" s="214"/>
    </row>
    <row r="427" s="2" customFormat="1" ht="88" hidden="1" customHeight="1" spans="1:40">
      <c r="A427" s="34">
        <v>107</v>
      </c>
      <c r="B427" s="34" t="s">
        <v>864</v>
      </c>
      <c r="C427" s="33" t="s">
        <v>865</v>
      </c>
      <c r="D427" s="33" t="s">
        <v>2037</v>
      </c>
      <c r="E427" s="34" t="s">
        <v>2142</v>
      </c>
      <c r="F427" s="33" t="s">
        <v>99</v>
      </c>
      <c r="G427" s="33" t="s">
        <v>2143</v>
      </c>
      <c r="H427" s="33" t="s">
        <v>48</v>
      </c>
      <c r="I427" s="55" t="s">
        <v>2144</v>
      </c>
      <c r="J427" s="34">
        <v>2</v>
      </c>
      <c r="K427" s="34">
        <v>2</v>
      </c>
      <c r="L427" s="33"/>
      <c r="M427" s="33"/>
      <c r="N427" s="55" t="s">
        <v>2145</v>
      </c>
      <c r="O427" s="55"/>
      <c r="P427" s="180">
        <v>60</v>
      </c>
      <c r="Q427" s="33" t="s">
        <v>52</v>
      </c>
      <c r="R427" s="33" t="s">
        <v>52</v>
      </c>
      <c r="S427" s="33" t="s">
        <v>52</v>
      </c>
      <c r="T427" s="33" t="s">
        <v>2042</v>
      </c>
      <c r="U427" s="33" t="s">
        <v>104</v>
      </c>
      <c r="V427" s="33" t="s">
        <v>2141</v>
      </c>
      <c r="W427" s="86">
        <v>13769805432</v>
      </c>
      <c r="X427" s="34" t="s">
        <v>56</v>
      </c>
      <c r="Y427" s="104">
        <v>45316</v>
      </c>
      <c r="Z427" s="104">
        <v>45627</v>
      </c>
      <c r="AA427" s="104" t="s">
        <v>57</v>
      </c>
      <c r="AB427" s="37"/>
      <c r="AC427" s="37"/>
      <c r="AD427" s="115" t="s">
        <v>2043</v>
      </c>
      <c r="AE427" s="105"/>
      <c r="AF427" s="205"/>
      <c r="AG427" s="34" t="s">
        <v>59</v>
      </c>
      <c r="AH427" s="34">
        <v>2</v>
      </c>
      <c r="AI427" s="34">
        <v>2</v>
      </c>
      <c r="AJ427" s="33"/>
      <c r="AK427" s="33">
        <f t="shared" si="20"/>
        <v>0</v>
      </c>
      <c r="AL427" s="213">
        <f t="shared" si="21"/>
        <v>0</v>
      </c>
      <c r="AN427" s="214"/>
    </row>
    <row r="428" s="2" customFormat="1" ht="275" hidden="1" customHeight="1" spans="1:40">
      <c r="A428" s="34">
        <v>108</v>
      </c>
      <c r="B428" s="34" t="s">
        <v>864</v>
      </c>
      <c r="C428" s="33" t="s">
        <v>865</v>
      </c>
      <c r="D428" s="33" t="s">
        <v>2037</v>
      </c>
      <c r="E428" s="34" t="s">
        <v>2146</v>
      </c>
      <c r="F428" s="33" t="s">
        <v>130</v>
      </c>
      <c r="G428" s="33" t="s">
        <v>1334</v>
      </c>
      <c r="H428" s="33" t="s">
        <v>48</v>
      </c>
      <c r="I428" s="66" t="s">
        <v>2147</v>
      </c>
      <c r="J428" s="34">
        <v>26</v>
      </c>
      <c r="K428" s="34">
        <v>26</v>
      </c>
      <c r="L428" s="33"/>
      <c r="M428" s="33"/>
      <c r="N428" s="55" t="s">
        <v>2148</v>
      </c>
      <c r="O428" s="55"/>
      <c r="P428" s="180">
        <v>498</v>
      </c>
      <c r="Q428" s="33" t="s">
        <v>52</v>
      </c>
      <c r="R428" s="33" t="s">
        <v>52</v>
      </c>
      <c r="S428" s="33" t="s">
        <v>52</v>
      </c>
      <c r="T428" s="33" t="s">
        <v>2042</v>
      </c>
      <c r="U428" s="33" t="s">
        <v>134</v>
      </c>
      <c r="V428" s="33" t="s">
        <v>2149</v>
      </c>
      <c r="W428" s="86" t="s">
        <v>2150</v>
      </c>
      <c r="X428" s="34" t="s">
        <v>56</v>
      </c>
      <c r="Y428" s="104">
        <v>45321</v>
      </c>
      <c r="Z428" s="104">
        <v>45627</v>
      </c>
      <c r="AA428" s="104" t="s">
        <v>57</v>
      </c>
      <c r="AB428" s="37"/>
      <c r="AC428" s="37"/>
      <c r="AD428" s="115" t="s">
        <v>2043</v>
      </c>
      <c r="AE428" s="105"/>
      <c r="AF428" s="205"/>
      <c r="AG428" s="34" t="s">
        <v>59</v>
      </c>
      <c r="AH428" s="34">
        <v>26</v>
      </c>
      <c r="AI428" s="34">
        <v>26</v>
      </c>
      <c r="AJ428" s="33"/>
      <c r="AK428" s="33">
        <f t="shared" si="20"/>
        <v>0</v>
      </c>
      <c r="AL428" s="213">
        <f t="shared" si="21"/>
        <v>0</v>
      </c>
      <c r="AN428" s="214"/>
    </row>
    <row r="429" s="2" customFormat="1" ht="218" hidden="1" customHeight="1" spans="1:40">
      <c r="A429" s="33">
        <v>109</v>
      </c>
      <c r="B429" s="34" t="s">
        <v>864</v>
      </c>
      <c r="C429" s="33" t="s">
        <v>865</v>
      </c>
      <c r="D429" s="33" t="s">
        <v>2037</v>
      </c>
      <c r="E429" s="34" t="s">
        <v>2151</v>
      </c>
      <c r="F429" s="33" t="s">
        <v>130</v>
      </c>
      <c r="G429" s="33" t="s">
        <v>1122</v>
      </c>
      <c r="H429" s="33" t="s">
        <v>48</v>
      </c>
      <c r="I429" s="66" t="s">
        <v>2152</v>
      </c>
      <c r="J429" s="34">
        <v>36</v>
      </c>
      <c r="K429" s="34">
        <v>36</v>
      </c>
      <c r="L429" s="33"/>
      <c r="M429" s="33"/>
      <c r="N429" s="55" t="s">
        <v>2153</v>
      </c>
      <c r="O429" s="55"/>
      <c r="P429" s="180">
        <v>850</v>
      </c>
      <c r="Q429" s="33" t="s">
        <v>52</v>
      </c>
      <c r="R429" s="33" t="s">
        <v>52</v>
      </c>
      <c r="S429" s="33" t="s">
        <v>52</v>
      </c>
      <c r="T429" s="33" t="s">
        <v>2042</v>
      </c>
      <c r="U429" s="33" t="s">
        <v>134</v>
      </c>
      <c r="V429" s="33" t="s">
        <v>2149</v>
      </c>
      <c r="W429" s="86" t="s">
        <v>2150</v>
      </c>
      <c r="X429" s="34" t="s">
        <v>56</v>
      </c>
      <c r="Y429" s="104">
        <v>45321</v>
      </c>
      <c r="Z429" s="104">
        <v>45627</v>
      </c>
      <c r="AA429" s="104" t="s">
        <v>57</v>
      </c>
      <c r="AB429" s="37"/>
      <c r="AC429" s="37"/>
      <c r="AD429" s="115" t="s">
        <v>2043</v>
      </c>
      <c r="AE429" s="105"/>
      <c r="AF429" s="205"/>
      <c r="AG429" s="34" t="s">
        <v>59</v>
      </c>
      <c r="AH429" s="34">
        <v>36</v>
      </c>
      <c r="AI429" s="34">
        <v>36</v>
      </c>
      <c r="AJ429" s="33"/>
      <c r="AK429" s="33">
        <f t="shared" si="20"/>
        <v>0</v>
      </c>
      <c r="AL429" s="213">
        <f t="shared" si="21"/>
        <v>0</v>
      </c>
      <c r="AN429" s="214"/>
    </row>
    <row r="430" s="2" customFormat="1" ht="76" hidden="1" customHeight="1" spans="1:40">
      <c r="A430" s="34">
        <v>110</v>
      </c>
      <c r="B430" s="34" t="s">
        <v>864</v>
      </c>
      <c r="C430" s="33" t="s">
        <v>865</v>
      </c>
      <c r="D430" s="33" t="s">
        <v>2037</v>
      </c>
      <c r="E430" s="34" t="s">
        <v>2154</v>
      </c>
      <c r="F430" s="33" t="s">
        <v>215</v>
      </c>
      <c r="G430" s="33" t="s">
        <v>215</v>
      </c>
      <c r="H430" s="33" t="s">
        <v>48</v>
      </c>
      <c r="I430" s="55" t="s">
        <v>2155</v>
      </c>
      <c r="J430" s="34">
        <v>10</v>
      </c>
      <c r="K430" s="34">
        <v>10</v>
      </c>
      <c r="L430" s="33"/>
      <c r="M430" s="33"/>
      <c r="N430" s="55" t="s">
        <v>2156</v>
      </c>
      <c r="O430" s="55"/>
      <c r="P430" s="180">
        <v>4500</v>
      </c>
      <c r="Q430" s="33" t="s">
        <v>52</v>
      </c>
      <c r="R430" s="33" t="s">
        <v>52</v>
      </c>
      <c r="S430" s="33" t="s">
        <v>52</v>
      </c>
      <c r="T430" s="33" t="s">
        <v>2042</v>
      </c>
      <c r="U430" s="33" t="s">
        <v>220</v>
      </c>
      <c r="V430" s="33" t="s">
        <v>2157</v>
      </c>
      <c r="W430" s="86" t="s">
        <v>2158</v>
      </c>
      <c r="X430" s="34" t="s">
        <v>56</v>
      </c>
      <c r="Y430" s="104">
        <v>45321</v>
      </c>
      <c r="Z430" s="104">
        <v>45627</v>
      </c>
      <c r="AA430" s="104" t="s">
        <v>57</v>
      </c>
      <c r="AB430" s="37"/>
      <c r="AC430" s="37"/>
      <c r="AD430" s="115" t="s">
        <v>2043</v>
      </c>
      <c r="AE430" s="105"/>
      <c r="AF430" s="205"/>
      <c r="AG430" s="34" t="s">
        <v>59</v>
      </c>
      <c r="AH430" s="34">
        <v>10</v>
      </c>
      <c r="AI430" s="34">
        <v>10</v>
      </c>
      <c r="AJ430" s="33"/>
      <c r="AK430" s="33">
        <f t="shared" si="20"/>
        <v>0</v>
      </c>
      <c r="AL430" s="213">
        <f t="shared" si="21"/>
        <v>0</v>
      </c>
      <c r="AN430" s="214"/>
    </row>
    <row r="431" s="2" customFormat="1" ht="87" hidden="1" customHeight="1" spans="1:40">
      <c r="A431" s="34">
        <v>111</v>
      </c>
      <c r="B431" s="34" t="s">
        <v>864</v>
      </c>
      <c r="C431" s="33" t="s">
        <v>865</v>
      </c>
      <c r="D431" s="33" t="s">
        <v>2037</v>
      </c>
      <c r="E431" s="34" t="s">
        <v>2159</v>
      </c>
      <c r="F431" s="33" t="s">
        <v>215</v>
      </c>
      <c r="G431" s="33" t="s">
        <v>2160</v>
      </c>
      <c r="H431" s="33" t="s">
        <v>48</v>
      </c>
      <c r="I431" s="55" t="s">
        <v>2161</v>
      </c>
      <c r="J431" s="34">
        <v>3</v>
      </c>
      <c r="K431" s="34">
        <v>3</v>
      </c>
      <c r="L431" s="33"/>
      <c r="M431" s="33"/>
      <c r="N431" s="55" t="s">
        <v>2162</v>
      </c>
      <c r="O431" s="55"/>
      <c r="P431" s="180">
        <v>138</v>
      </c>
      <c r="Q431" s="33" t="s">
        <v>52</v>
      </c>
      <c r="R431" s="33" t="s">
        <v>52</v>
      </c>
      <c r="S431" s="33" t="s">
        <v>52</v>
      </c>
      <c r="T431" s="33" t="s">
        <v>2042</v>
      </c>
      <c r="U431" s="33" t="s">
        <v>220</v>
      </c>
      <c r="V431" s="33" t="s">
        <v>2157</v>
      </c>
      <c r="W431" s="86" t="s">
        <v>2158</v>
      </c>
      <c r="X431" s="34" t="s">
        <v>56</v>
      </c>
      <c r="Y431" s="104">
        <v>45321</v>
      </c>
      <c r="Z431" s="104">
        <v>45627</v>
      </c>
      <c r="AA431" s="104" t="s">
        <v>57</v>
      </c>
      <c r="AB431" s="37"/>
      <c r="AC431" s="37"/>
      <c r="AD431" s="115" t="s">
        <v>2043</v>
      </c>
      <c r="AE431" s="105"/>
      <c r="AF431" s="205"/>
      <c r="AG431" s="34" t="s">
        <v>59</v>
      </c>
      <c r="AH431" s="34">
        <v>3</v>
      </c>
      <c r="AI431" s="34">
        <v>3</v>
      </c>
      <c r="AJ431" s="33"/>
      <c r="AK431" s="33">
        <f t="shared" si="20"/>
        <v>0</v>
      </c>
      <c r="AL431" s="213">
        <f t="shared" si="21"/>
        <v>0</v>
      </c>
      <c r="AN431" s="214"/>
    </row>
    <row r="432" s="2" customFormat="1" ht="155" hidden="1" customHeight="1" spans="1:40">
      <c r="A432" s="33">
        <v>112</v>
      </c>
      <c r="B432" s="34" t="s">
        <v>864</v>
      </c>
      <c r="C432" s="33" t="s">
        <v>865</v>
      </c>
      <c r="D432" s="33" t="s">
        <v>2037</v>
      </c>
      <c r="E432" s="34" t="s">
        <v>2163</v>
      </c>
      <c r="F432" s="33" t="s">
        <v>256</v>
      </c>
      <c r="G432" s="33" t="s">
        <v>257</v>
      </c>
      <c r="H432" s="33" t="s">
        <v>48</v>
      </c>
      <c r="I432" s="66" t="s">
        <v>2164</v>
      </c>
      <c r="J432" s="34">
        <v>58</v>
      </c>
      <c r="K432" s="34">
        <v>58</v>
      </c>
      <c r="L432" s="33"/>
      <c r="M432" s="33"/>
      <c r="N432" s="55" t="s">
        <v>2165</v>
      </c>
      <c r="O432" s="55"/>
      <c r="P432" s="180">
        <v>1673</v>
      </c>
      <c r="Q432" s="33" t="s">
        <v>52</v>
      </c>
      <c r="R432" s="33" t="s">
        <v>52</v>
      </c>
      <c r="S432" s="33" t="s">
        <v>52</v>
      </c>
      <c r="T432" s="33" t="s">
        <v>2042</v>
      </c>
      <c r="U432" s="33" t="s">
        <v>261</v>
      </c>
      <c r="V432" s="33" t="s">
        <v>792</v>
      </c>
      <c r="W432" s="86" t="s">
        <v>2166</v>
      </c>
      <c r="X432" s="34" t="s">
        <v>56</v>
      </c>
      <c r="Y432" s="104">
        <v>45321</v>
      </c>
      <c r="Z432" s="104">
        <v>45627</v>
      </c>
      <c r="AA432" s="104" t="s">
        <v>57</v>
      </c>
      <c r="AB432" s="37"/>
      <c r="AC432" s="37"/>
      <c r="AD432" s="115" t="s">
        <v>2043</v>
      </c>
      <c r="AE432" s="105"/>
      <c r="AF432" s="205"/>
      <c r="AG432" s="34" t="s">
        <v>59</v>
      </c>
      <c r="AH432" s="34">
        <v>58</v>
      </c>
      <c r="AI432" s="34">
        <v>58</v>
      </c>
      <c r="AJ432" s="33"/>
      <c r="AK432" s="33">
        <f t="shared" si="20"/>
        <v>0</v>
      </c>
      <c r="AL432" s="213">
        <f t="shared" si="21"/>
        <v>0</v>
      </c>
      <c r="AN432" s="214"/>
    </row>
    <row r="433" s="2" customFormat="1" ht="116" hidden="1" customHeight="1" spans="1:40">
      <c r="A433" s="34">
        <v>113</v>
      </c>
      <c r="B433" s="34" t="s">
        <v>864</v>
      </c>
      <c r="C433" s="33" t="s">
        <v>865</v>
      </c>
      <c r="D433" s="33" t="s">
        <v>2037</v>
      </c>
      <c r="E433" s="33" t="s">
        <v>2167</v>
      </c>
      <c r="F433" s="33" t="s">
        <v>292</v>
      </c>
      <c r="G433" s="33" t="s">
        <v>1311</v>
      </c>
      <c r="H433" s="33" t="s">
        <v>48</v>
      </c>
      <c r="I433" s="55" t="s">
        <v>2168</v>
      </c>
      <c r="J433" s="34">
        <v>8.1</v>
      </c>
      <c r="K433" s="34">
        <v>8.1</v>
      </c>
      <c r="L433" s="33"/>
      <c r="M433" s="33"/>
      <c r="N433" s="55" t="s">
        <v>2169</v>
      </c>
      <c r="O433" s="55"/>
      <c r="P433" s="180">
        <v>513</v>
      </c>
      <c r="Q433" s="33" t="s">
        <v>52</v>
      </c>
      <c r="R433" s="33" t="s">
        <v>52</v>
      </c>
      <c r="S433" s="33" t="s">
        <v>52</v>
      </c>
      <c r="T433" s="33" t="s">
        <v>2042</v>
      </c>
      <c r="U433" s="33" t="s">
        <v>297</v>
      </c>
      <c r="V433" s="33" t="s">
        <v>2170</v>
      </c>
      <c r="W433" s="86" t="s">
        <v>2171</v>
      </c>
      <c r="X433" s="34" t="s">
        <v>56</v>
      </c>
      <c r="Y433" s="104">
        <v>45321</v>
      </c>
      <c r="Z433" s="104">
        <v>45627</v>
      </c>
      <c r="AA433" s="104" t="s">
        <v>57</v>
      </c>
      <c r="AB433" s="37"/>
      <c r="AC433" s="37"/>
      <c r="AD433" s="115" t="s">
        <v>2043</v>
      </c>
      <c r="AE433" s="105"/>
      <c r="AF433" s="205"/>
      <c r="AG433" s="34" t="s">
        <v>59</v>
      </c>
      <c r="AH433" s="34">
        <v>8.1</v>
      </c>
      <c r="AI433" s="34">
        <v>8.1</v>
      </c>
      <c r="AJ433" s="33"/>
      <c r="AK433" s="33">
        <f t="shared" si="20"/>
        <v>0</v>
      </c>
      <c r="AL433" s="213">
        <f t="shared" si="21"/>
        <v>0</v>
      </c>
      <c r="AN433" s="214"/>
    </row>
    <row r="434" s="2" customFormat="1" ht="95" hidden="1" customHeight="1" spans="1:40">
      <c r="A434" s="34">
        <v>114</v>
      </c>
      <c r="B434" s="34" t="s">
        <v>864</v>
      </c>
      <c r="C434" s="33" t="s">
        <v>865</v>
      </c>
      <c r="D434" s="33" t="s">
        <v>2037</v>
      </c>
      <c r="E434" s="34" t="s">
        <v>2172</v>
      </c>
      <c r="F434" s="33" t="s">
        <v>138</v>
      </c>
      <c r="G434" s="33" t="s">
        <v>608</v>
      </c>
      <c r="H434" s="33" t="s">
        <v>48</v>
      </c>
      <c r="I434" s="55" t="s">
        <v>2173</v>
      </c>
      <c r="J434" s="34">
        <v>6.18</v>
      </c>
      <c r="K434" s="34">
        <v>6.18</v>
      </c>
      <c r="L434" s="33"/>
      <c r="M434" s="33"/>
      <c r="N434" s="55" t="s">
        <v>2174</v>
      </c>
      <c r="O434" s="55"/>
      <c r="P434" s="180">
        <v>632</v>
      </c>
      <c r="Q434" s="33" t="s">
        <v>52</v>
      </c>
      <c r="R434" s="33" t="s">
        <v>52</v>
      </c>
      <c r="S434" s="33" t="s">
        <v>52</v>
      </c>
      <c r="T434" s="33" t="s">
        <v>2042</v>
      </c>
      <c r="U434" s="33" t="s">
        <v>143</v>
      </c>
      <c r="V434" s="33" t="s">
        <v>2117</v>
      </c>
      <c r="W434" s="86" t="s">
        <v>2118</v>
      </c>
      <c r="X434" s="34" t="s">
        <v>56</v>
      </c>
      <c r="Y434" s="104">
        <v>45321</v>
      </c>
      <c r="Z434" s="104">
        <v>45627</v>
      </c>
      <c r="AA434" s="104" t="s">
        <v>57</v>
      </c>
      <c r="AB434" s="37"/>
      <c r="AC434" s="37"/>
      <c r="AD434" s="115" t="s">
        <v>2043</v>
      </c>
      <c r="AE434" s="105"/>
      <c r="AF434" s="205"/>
      <c r="AG434" s="34" t="s">
        <v>59</v>
      </c>
      <c r="AH434" s="34">
        <v>6.18</v>
      </c>
      <c r="AI434" s="34">
        <v>6.18</v>
      </c>
      <c r="AJ434" s="33"/>
      <c r="AK434" s="33">
        <f t="shared" si="20"/>
        <v>0</v>
      </c>
      <c r="AL434" s="213">
        <f t="shared" si="21"/>
        <v>0</v>
      </c>
      <c r="AN434" s="214"/>
    </row>
    <row r="435" s="2" customFormat="1" ht="91" hidden="1" customHeight="1" spans="1:40">
      <c r="A435" s="33">
        <v>115</v>
      </c>
      <c r="B435" s="34" t="s">
        <v>864</v>
      </c>
      <c r="C435" s="33" t="s">
        <v>865</v>
      </c>
      <c r="D435" s="33" t="s">
        <v>2037</v>
      </c>
      <c r="E435" s="34" t="s">
        <v>2175</v>
      </c>
      <c r="F435" s="33" t="s">
        <v>138</v>
      </c>
      <c r="G435" s="33" t="s">
        <v>2176</v>
      </c>
      <c r="H435" s="33" t="s">
        <v>48</v>
      </c>
      <c r="I435" s="55" t="s">
        <v>2177</v>
      </c>
      <c r="J435" s="34">
        <v>2.76</v>
      </c>
      <c r="K435" s="34">
        <v>2.76</v>
      </c>
      <c r="L435" s="33"/>
      <c r="M435" s="33"/>
      <c r="N435" s="55" t="s">
        <v>2178</v>
      </c>
      <c r="O435" s="55"/>
      <c r="P435" s="180">
        <v>504</v>
      </c>
      <c r="Q435" s="33" t="s">
        <v>52</v>
      </c>
      <c r="R435" s="33" t="s">
        <v>52</v>
      </c>
      <c r="S435" s="33" t="s">
        <v>52</v>
      </c>
      <c r="T435" s="33" t="s">
        <v>2042</v>
      </c>
      <c r="U435" s="33" t="s">
        <v>143</v>
      </c>
      <c r="V435" s="33" t="s">
        <v>2117</v>
      </c>
      <c r="W435" s="86" t="s">
        <v>2118</v>
      </c>
      <c r="X435" s="34" t="s">
        <v>56</v>
      </c>
      <c r="Y435" s="104">
        <v>45321</v>
      </c>
      <c r="Z435" s="104">
        <v>45627</v>
      </c>
      <c r="AA435" s="104" t="s">
        <v>57</v>
      </c>
      <c r="AB435" s="37"/>
      <c r="AC435" s="37"/>
      <c r="AD435" s="115" t="s">
        <v>2043</v>
      </c>
      <c r="AE435" s="105"/>
      <c r="AF435" s="205"/>
      <c r="AG435" s="34" t="s">
        <v>59</v>
      </c>
      <c r="AH435" s="34">
        <v>2.76</v>
      </c>
      <c r="AI435" s="34">
        <v>2.76</v>
      </c>
      <c r="AJ435" s="33"/>
      <c r="AK435" s="33">
        <f t="shared" si="20"/>
        <v>0</v>
      </c>
      <c r="AL435" s="213">
        <f t="shared" si="21"/>
        <v>0</v>
      </c>
      <c r="AN435" s="214"/>
    </row>
    <row r="436" s="2" customFormat="1" ht="117" hidden="1" customHeight="1" spans="1:40">
      <c r="A436" s="34">
        <v>116</v>
      </c>
      <c r="B436" s="34" t="s">
        <v>864</v>
      </c>
      <c r="C436" s="33" t="s">
        <v>865</v>
      </c>
      <c r="D436" s="33" t="s">
        <v>2037</v>
      </c>
      <c r="E436" s="33" t="s">
        <v>2179</v>
      </c>
      <c r="F436" s="33" t="s">
        <v>121</v>
      </c>
      <c r="G436" s="33" t="s">
        <v>2180</v>
      </c>
      <c r="H436" s="33" t="s">
        <v>48</v>
      </c>
      <c r="I436" s="55" t="s">
        <v>2181</v>
      </c>
      <c r="J436" s="34">
        <v>10.2</v>
      </c>
      <c r="K436" s="34">
        <v>10.2</v>
      </c>
      <c r="L436" s="33"/>
      <c r="M436" s="33"/>
      <c r="N436" s="55" t="s">
        <v>2182</v>
      </c>
      <c r="O436" s="55"/>
      <c r="P436" s="180">
        <v>246</v>
      </c>
      <c r="Q436" s="33" t="s">
        <v>52</v>
      </c>
      <c r="R436" s="33" t="s">
        <v>52</v>
      </c>
      <c r="S436" s="33" t="s">
        <v>52</v>
      </c>
      <c r="T436" s="33" t="s">
        <v>2042</v>
      </c>
      <c r="U436" s="33" t="s">
        <v>125</v>
      </c>
      <c r="V436" s="33" t="s">
        <v>2072</v>
      </c>
      <c r="W436" s="86">
        <v>15308747600</v>
      </c>
      <c r="X436" s="34" t="s">
        <v>56</v>
      </c>
      <c r="Y436" s="104">
        <v>45292</v>
      </c>
      <c r="Z436" s="104">
        <v>45627</v>
      </c>
      <c r="AA436" s="104" t="s">
        <v>57</v>
      </c>
      <c r="AB436" s="37"/>
      <c r="AC436" s="37"/>
      <c r="AD436" s="115" t="s">
        <v>2043</v>
      </c>
      <c r="AE436" s="105"/>
      <c r="AF436" s="205"/>
      <c r="AG436" s="34" t="s">
        <v>59</v>
      </c>
      <c r="AH436" s="34">
        <v>10.2</v>
      </c>
      <c r="AI436" s="34">
        <v>10.2</v>
      </c>
      <c r="AJ436" s="33"/>
      <c r="AK436" s="33">
        <f t="shared" si="20"/>
        <v>0</v>
      </c>
      <c r="AL436" s="213">
        <f t="shared" si="21"/>
        <v>0</v>
      </c>
      <c r="AN436" s="214"/>
    </row>
    <row r="437" s="2" customFormat="1" ht="76" hidden="1" customHeight="1" spans="1:40">
      <c r="A437" s="34">
        <v>117</v>
      </c>
      <c r="B437" s="34" t="s">
        <v>864</v>
      </c>
      <c r="C437" s="33" t="s">
        <v>865</v>
      </c>
      <c r="D437" s="33" t="s">
        <v>2037</v>
      </c>
      <c r="E437" s="34" t="s">
        <v>2183</v>
      </c>
      <c r="F437" s="33" t="s">
        <v>121</v>
      </c>
      <c r="G437" s="33" t="s">
        <v>2184</v>
      </c>
      <c r="H437" s="33" t="s">
        <v>48</v>
      </c>
      <c r="I437" s="55" t="s">
        <v>2185</v>
      </c>
      <c r="J437" s="34">
        <v>5.3</v>
      </c>
      <c r="K437" s="34">
        <v>5.3</v>
      </c>
      <c r="L437" s="33"/>
      <c r="M437" s="33"/>
      <c r="N437" s="55" t="s">
        <v>2186</v>
      </c>
      <c r="O437" s="55"/>
      <c r="P437" s="180">
        <v>73</v>
      </c>
      <c r="Q437" s="33" t="s">
        <v>52</v>
      </c>
      <c r="R437" s="33" t="s">
        <v>52</v>
      </c>
      <c r="S437" s="33" t="s">
        <v>52</v>
      </c>
      <c r="T437" s="33" t="s">
        <v>2042</v>
      </c>
      <c r="U437" s="33" t="s">
        <v>125</v>
      </c>
      <c r="V437" s="33" t="s">
        <v>2072</v>
      </c>
      <c r="W437" s="86">
        <v>15308747600</v>
      </c>
      <c r="X437" s="34" t="s">
        <v>56</v>
      </c>
      <c r="Y437" s="104">
        <v>45321</v>
      </c>
      <c r="Z437" s="104">
        <v>45627</v>
      </c>
      <c r="AA437" s="104" t="s">
        <v>57</v>
      </c>
      <c r="AB437" s="37"/>
      <c r="AC437" s="37"/>
      <c r="AD437" s="115" t="s">
        <v>2043</v>
      </c>
      <c r="AE437" s="105"/>
      <c r="AF437" s="205"/>
      <c r="AG437" s="34" t="s">
        <v>59</v>
      </c>
      <c r="AH437" s="34">
        <v>5.3</v>
      </c>
      <c r="AI437" s="34">
        <v>5.3</v>
      </c>
      <c r="AJ437" s="33"/>
      <c r="AK437" s="33">
        <f t="shared" si="20"/>
        <v>0</v>
      </c>
      <c r="AL437" s="213">
        <f t="shared" si="21"/>
        <v>0</v>
      </c>
      <c r="AN437" s="214"/>
    </row>
    <row r="438" s="2" customFormat="1" ht="122" hidden="1" customHeight="1" spans="1:40">
      <c r="A438" s="33">
        <v>118</v>
      </c>
      <c r="B438" s="34" t="s">
        <v>864</v>
      </c>
      <c r="C438" s="33" t="s">
        <v>865</v>
      </c>
      <c r="D438" s="33" t="s">
        <v>2037</v>
      </c>
      <c r="E438" s="34" t="s">
        <v>2187</v>
      </c>
      <c r="F438" s="33" t="s">
        <v>130</v>
      </c>
      <c r="G438" s="33" t="s">
        <v>2188</v>
      </c>
      <c r="H438" s="33" t="s">
        <v>48</v>
      </c>
      <c r="I438" s="55" t="s">
        <v>2189</v>
      </c>
      <c r="J438" s="34">
        <v>40</v>
      </c>
      <c r="K438" s="34">
        <v>40</v>
      </c>
      <c r="L438" s="33"/>
      <c r="M438" s="33"/>
      <c r="N438" s="55" t="s">
        <v>2190</v>
      </c>
      <c r="O438" s="55"/>
      <c r="P438" s="180">
        <v>360</v>
      </c>
      <c r="Q438" s="33" t="s">
        <v>52</v>
      </c>
      <c r="R438" s="33" t="s">
        <v>52</v>
      </c>
      <c r="S438" s="33" t="s">
        <v>52</v>
      </c>
      <c r="T438" s="33" t="s">
        <v>2042</v>
      </c>
      <c r="U438" s="33" t="s">
        <v>134</v>
      </c>
      <c r="V438" s="33" t="s">
        <v>2149</v>
      </c>
      <c r="W438" s="86" t="s">
        <v>2150</v>
      </c>
      <c r="X438" s="34" t="s">
        <v>56</v>
      </c>
      <c r="Y438" s="104">
        <v>45321</v>
      </c>
      <c r="Z438" s="104">
        <v>45627</v>
      </c>
      <c r="AA438" s="104" t="s">
        <v>57</v>
      </c>
      <c r="AB438" s="37"/>
      <c r="AC438" s="37"/>
      <c r="AD438" s="115" t="s">
        <v>2043</v>
      </c>
      <c r="AE438" s="105"/>
      <c r="AF438" s="205"/>
      <c r="AG438" s="34" t="s">
        <v>59</v>
      </c>
      <c r="AH438" s="34">
        <v>40</v>
      </c>
      <c r="AI438" s="34">
        <v>40</v>
      </c>
      <c r="AJ438" s="33"/>
      <c r="AK438" s="33">
        <f t="shared" si="20"/>
        <v>0</v>
      </c>
      <c r="AL438" s="213">
        <f t="shared" si="21"/>
        <v>0</v>
      </c>
      <c r="AN438" s="214"/>
    </row>
    <row r="439" s="2" customFormat="1" ht="104" hidden="1" customHeight="1" spans="1:40">
      <c r="A439" s="34">
        <v>119</v>
      </c>
      <c r="B439" s="34" t="s">
        <v>864</v>
      </c>
      <c r="C439" s="33" t="s">
        <v>865</v>
      </c>
      <c r="D439" s="33" t="s">
        <v>2037</v>
      </c>
      <c r="E439" s="34" t="s">
        <v>2191</v>
      </c>
      <c r="F439" s="33" t="s">
        <v>130</v>
      </c>
      <c r="G439" s="33" t="s">
        <v>2192</v>
      </c>
      <c r="H439" s="33" t="s">
        <v>48</v>
      </c>
      <c r="I439" s="55" t="s">
        <v>2193</v>
      </c>
      <c r="J439" s="34">
        <v>25</v>
      </c>
      <c r="K439" s="34">
        <v>25</v>
      </c>
      <c r="L439" s="33"/>
      <c r="M439" s="33"/>
      <c r="N439" s="55" t="s">
        <v>2194</v>
      </c>
      <c r="O439" s="55"/>
      <c r="P439" s="180">
        <v>177</v>
      </c>
      <c r="Q439" s="33" t="s">
        <v>52</v>
      </c>
      <c r="R439" s="33" t="s">
        <v>52</v>
      </c>
      <c r="S439" s="33" t="s">
        <v>52</v>
      </c>
      <c r="T439" s="33" t="s">
        <v>2042</v>
      </c>
      <c r="U439" s="33" t="s">
        <v>134</v>
      </c>
      <c r="V439" s="33" t="s">
        <v>2149</v>
      </c>
      <c r="W439" s="86" t="s">
        <v>2150</v>
      </c>
      <c r="X439" s="34" t="s">
        <v>56</v>
      </c>
      <c r="Y439" s="104">
        <v>45321</v>
      </c>
      <c r="Z439" s="104">
        <v>45627</v>
      </c>
      <c r="AA439" s="104" t="s">
        <v>57</v>
      </c>
      <c r="AB439" s="37"/>
      <c r="AC439" s="37"/>
      <c r="AD439" s="115" t="s">
        <v>2043</v>
      </c>
      <c r="AE439" s="105"/>
      <c r="AF439" s="205"/>
      <c r="AG439" s="34" t="s">
        <v>59</v>
      </c>
      <c r="AH439" s="34">
        <v>25</v>
      </c>
      <c r="AI439" s="34">
        <v>25</v>
      </c>
      <c r="AJ439" s="33"/>
      <c r="AK439" s="33">
        <f t="shared" si="20"/>
        <v>0</v>
      </c>
      <c r="AL439" s="213">
        <f t="shared" si="21"/>
        <v>0</v>
      </c>
      <c r="AN439" s="214"/>
    </row>
    <row r="440" s="2" customFormat="1" ht="117" hidden="1" customHeight="1" spans="1:40">
      <c r="A440" s="34">
        <v>120</v>
      </c>
      <c r="B440" s="34" t="s">
        <v>864</v>
      </c>
      <c r="C440" s="33" t="s">
        <v>865</v>
      </c>
      <c r="D440" s="33" t="s">
        <v>2037</v>
      </c>
      <c r="E440" s="34" t="s">
        <v>2195</v>
      </c>
      <c r="F440" s="33" t="s">
        <v>207</v>
      </c>
      <c r="G440" s="33" t="s">
        <v>2196</v>
      </c>
      <c r="H440" s="33" t="s">
        <v>48</v>
      </c>
      <c r="I440" s="55" t="s">
        <v>2197</v>
      </c>
      <c r="J440" s="34">
        <v>15.2</v>
      </c>
      <c r="K440" s="34">
        <v>15.2</v>
      </c>
      <c r="L440" s="33"/>
      <c r="M440" s="33"/>
      <c r="N440" s="55" t="s">
        <v>2198</v>
      </c>
      <c r="O440" s="55"/>
      <c r="P440" s="180">
        <v>273</v>
      </c>
      <c r="Q440" s="33" t="s">
        <v>52</v>
      </c>
      <c r="R440" s="33" t="s">
        <v>52</v>
      </c>
      <c r="S440" s="33" t="s">
        <v>52</v>
      </c>
      <c r="T440" s="33" t="s">
        <v>2042</v>
      </c>
      <c r="U440" s="33" t="s">
        <v>212</v>
      </c>
      <c r="V440" s="33" t="s">
        <v>2091</v>
      </c>
      <c r="W440" s="86" t="s">
        <v>2092</v>
      </c>
      <c r="X440" s="34" t="s">
        <v>56</v>
      </c>
      <c r="Y440" s="104">
        <v>45321</v>
      </c>
      <c r="Z440" s="104">
        <v>45627</v>
      </c>
      <c r="AA440" s="104" t="s">
        <v>57</v>
      </c>
      <c r="AB440" s="37"/>
      <c r="AC440" s="37"/>
      <c r="AD440" s="115" t="s">
        <v>2043</v>
      </c>
      <c r="AE440" s="105"/>
      <c r="AF440" s="205"/>
      <c r="AG440" s="34" t="s">
        <v>59</v>
      </c>
      <c r="AH440" s="34">
        <v>15.2</v>
      </c>
      <c r="AI440" s="34">
        <v>15.2</v>
      </c>
      <c r="AJ440" s="33"/>
      <c r="AK440" s="33">
        <f t="shared" si="20"/>
        <v>0</v>
      </c>
      <c r="AL440" s="213">
        <f t="shared" si="21"/>
        <v>0</v>
      </c>
      <c r="AN440" s="214"/>
    </row>
    <row r="441" s="2" customFormat="1" ht="88" hidden="1" customHeight="1" spans="1:40">
      <c r="A441" s="33">
        <v>121</v>
      </c>
      <c r="B441" s="34" t="s">
        <v>864</v>
      </c>
      <c r="C441" s="33" t="s">
        <v>865</v>
      </c>
      <c r="D441" s="33" t="s">
        <v>2037</v>
      </c>
      <c r="E441" s="34" t="s">
        <v>2199</v>
      </c>
      <c r="F441" s="33" t="s">
        <v>326</v>
      </c>
      <c r="G441" s="33" t="s">
        <v>2200</v>
      </c>
      <c r="H441" s="33" t="s">
        <v>48</v>
      </c>
      <c r="I441" s="55" t="s">
        <v>2201</v>
      </c>
      <c r="J441" s="34">
        <v>10.8</v>
      </c>
      <c r="K441" s="34">
        <v>10.8</v>
      </c>
      <c r="L441" s="33"/>
      <c r="M441" s="33"/>
      <c r="N441" s="55" t="s">
        <v>2202</v>
      </c>
      <c r="O441" s="55"/>
      <c r="P441" s="180">
        <v>95</v>
      </c>
      <c r="Q441" s="33" t="s">
        <v>56</v>
      </c>
      <c r="R441" s="33" t="s">
        <v>52</v>
      </c>
      <c r="S441" s="33" t="s">
        <v>52</v>
      </c>
      <c r="T441" s="33" t="s">
        <v>2042</v>
      </c>
      <c r="U441" s="33" t="s">
        <v>331</v>
      </c>
      <c r="V441" s="33" t="s">
        <v>2101</v>
      </c>
      <c r="W441" s="86" t="s">
        <v>2102</v>
      </c>
      <c r="X441" s="34" t="s">
        <v>56</v>
      </c>
      <c r="Y441" s="104">
        <v>45321</v>
      </c>
      <c r="Z441" s="104">
        <v>45627</v>
      </c>
      <c r="AA441" s="104" t="s">
        <v>57</v>
      </c>
      <c r="AB441" s="37"/>
      <c r="AC441" s="37"/>
      <c r="AD441" s="115" t="s">
        <v>2043</v>
      </c>
      <c r="AE441" s="105"/>
      <c r="AF441" s="205"/>
      <c r="AG441" s="34" t="s">
        <v>59</v>
      </c>
      <c r="AH441" s="34">
        <v>10.8</v>
      </c>
      <c r="AI441" s="34">
        <v>10.8</v>
      </c>
      <c r="AJ441" s="33"/>
      <c r="AK441" s="33">
        <f t="shared" si="20"/>
        <v>0</v>
      </c>
      <c r="AL441" s="213">
        <f t="shared" si="21"/>
        <v>0</v>
      </c>
      <c r="AN441" s="214"/>
    </row>
    <row r="442" s="2" customFormat="1" ht="65" hidden="1" customHeight="1" spans="1:40">
      <c r="A442" s="34">
        <v>122</v>
      </c>
      <c r="B442" s="34" t="s">
        <v>864</v>
      </c>
      <c r="C442" s="33" t="s">
        <v>865</v>
      </c>
      <c r="D442" s="33" t="s">
        <v>2037</v>
      </c>
      <c r="E442" s="34" t="s">
        <v>2203</v>
      </c>
      <c r="F442" s="33" t="s">
        <v>326</v>
      </c>
      <c r="G442" s="33" t="s">
        <v>2204</v>
      </c>
      <c r="H442" s="33" t="s">
        <v>48</v>
      </c>
      <c r="I442" s="55" t="s">
        <v>2205</v>
      </c>
      <c r="J442" s="34">
        <v>12</v>
      </c>
      <c r="K442" s="34">
        <v>12</v>
      </c>
      <c r="L442" s="33"/>
      <c r="M442" s="33"/>
      <c r="N442" s="55" t="s">
        <v>2206</v>
      </c>
      <c r="O442" s="55"/>
      <c r="P442" s="180">
        <v>135</v>
      </c>
      <c r="Q442" s="33" t="s">
        <v>56</v>
      </c>
      <c r="R442" s="33" t="s">
        <v>52</v>
      </c>
      <c r="S442" s="33" t="s">
        <v>52</v>
      </c>
      <c r="T442" s="33" t="s">
        <v>2042</v>
      </c>
      <c r="U442" s="33" t="s">
        <v>331</v>
      </c>
      <c r="V442" s="33" t="s">
        <v>2101</v>
      </c>
      <c r="W442" s="86" t="s">
        <v>2102</v>
      </c>
      <c r="X442" s="34" t="s">
        <v>56</v>
      </c>
      <c r="Y442" s="104">
        <v>45321</v>
      </c>
      <c r="Z442" s="104">
        <v>45627</v>
      </c>
      <c r="AA442" s="104" t="s">
        <v>57</v>
      </c>
      <c r="AB442" s="37"/>
      <c r="AC442" s="37"/>
      <c r="AD442" s="115" t="s">
        <v>2043</v>
      </c>
      <c r="AE442" s="105"/>
      <c r="AF442" s="205"/>
      <c r="AG442" s="34" t="s">
        <v>59</v>
      </c>
      <c r="AH442" s="34">
        <v>12</v>
      </c>
      <c r="AI442" s="34">
        <v>12</v>
      </c>
      <c r="AJ442" s="33"/>
      <c r="AK442" s="33">
        <f t="shared" si="20"/>
        <v>0</v>
      </c>
      <c r="AL442" s="213">
        <f t="shared" si="21"/>
        <v>0</v>
      </c>
      <c r="AN442" s="214"/>
    </row>
    <row r="443" s="2" customFormat="1" ht="195" hidden="1" customHeight="1" spans="1:40">
      <c r="A443" s="34">
        <v>123</v>
      </c>
      <c r="B443" s="34" t="s">
        <v>864</v>
      </c>
      <c r="C443" s="33" t="s">
        <v>865</v>
      </c>
      <c r="D443" s="33" t="s">
        <v>2037</v>
      </c>
      <c r="E443" s="34" t="s">
        <v>2207</v>
      </c>
      <c r="F443" s="33" t="s">
        <v>248</v>
      </c>
      <c r="G443" s="45" t="s">
        <v>493</v>
      </c>
      <c r="H443" s="33" t="s">
        <v>48</v>
      </c>
      <c r="I443" s="66" t="s">
        <v>2208</v>
      </c>
      <c r="J443" s="34">
        <v>58.5</v>
      </c>
      <c r="K443" s="34">
        <v>58.5</v>
      </c>
      <c r="L443" s="33"/>
      <c r="M443" s="33"/>
      <c r="N443" s="55" t="s">
        <v>2209</v>
      </c>
      <c r="O443" s="55"/>
      <c r="P443" s="180">
        <v>507</v>
      </c>
      <c r="Q443" s="33" t="s">
        <v>52</v>
      </c>
      <c r="R443" s="33" t="s">
        <v>52</v>
      </c>
      <c r="S443" s="33" t="s">
        <v>52</v>
      </c>
      <c r="T443" s="33" t="s">
        <v>2042</v>
      </c>
      <c r="U443" s="33" t="s">
        <v>253</v>
      </c>
      <c r="V443" s="33" t="s">
        <v>910</v>
      </c>
      <c r="W443" s="86" t="s">
        <v>2210</v>
      </c>
      <c r="X443" s="34" t="s">
        <v>56</v>
      </c>
      <c r="Y443" s="104">
        <v>45321</v>
      </c>
      <c r="Z443" s="104">
        <v>45627</v>
      </c>
      <c r="AA443" s="104" t="s">
        <v>57</v>
      </c>
      <c r="AB443" s="37"/>
      <c r="AC443" s="37"/>
      <c r="AD443" s="115" t="s">
        <v>2043</v>
      </c>
      <c r="AE443" s="105"/>
      <c r="AF443" s="205"/>
      <c r="AG443" s="34" t="s">
        <v>59</v>
      </c>
      <c r="AH443" s="34">
        <v>58.5</v>
      </c>
      <c r="AI443" s="34">
        <v>58.5</v>
      </c>
      <c r="AJ443" s="33"/>
      <c r="AK443" s="33">
        <f t="shared" si="20"/>
        <v>0</v>
      </c>
      <c r="AL443" s="213">
        <f t="shared" si="21"/>
        <v>0</v>
      </c>
      <c r="AN443" s="214"/>
    </row>
    <row r="444" s="2" customFormat="1" ht="63.75" hidden="1" spans="1:40">
      <c r="A444" s="33">
        <v>124</v>
      </c>
      <c r="B444" s="34" t="s">
        <v>864</v>
      </c>
      <c r="C444" s="34" t="s">
        <v>865</v>
      </c>
      <c r="D444" s="34" t="s">
        <v>2037</v>
      </c>
      <c r="E444" s="34" t="s">
        <v>2211</v>
      </c>
      <c r="F444" s="34" t="s">
        <v>270</v>
      </c>
      <c r="G444" s="34" t="s">
        <v>2212</v>
      </c>
      <c r="H444" s="34" t="s">
        <v>75</v>
      </c>
      <c r="I444" s="59" t="s">
        <v>2213</v>
      </c>
      <c r="J444" s="34">
        <v>378</v>
      </c>
      <c r="K444" s="34">
        <v>378</v>
      </c>
      <c r="L444" s="34"/>
      <c r="M444" s="34"/>
      <c r="N444" s="59" t="s">
        <v>2214</v>
      </c>
      <c r="O444" s="59"/>
      <c r="P444" s="65">
        <v>10774</v>
      </c>
      <c r="Q444" s="34" t="s">
        <v>52</v>
      </c>
      <c r="R444" s="34" t="s">
        <v>52</v>
      </c>
      <c r="S444" s="34" t="s">
        <v>52</v>
      </c>
      <c r="T444" s="34" t="s">
        <v>2042</v>
      </c>
      <c r="U444" s="34" t="s">
        <v>2042</v>
      </c>
      <c r="V444" s="34" t="s">
        <v>2215</v>
      </c>
      <c r="W444" s="87" t="s">
        <v>2216</v>
      </c>
      <c r="X444" s="34" t="s">
        <v>56</v>
      </c>
      <c r="Y444" s="107">
        <v>45381</v>
      </c>
      <c r="Z444" s="107">
        <v>45627</v>
      </c>
      <c r="AA444" s="104" t="s">
        <v>57</v>
      </c>
      <c r="AB444" s="34"/>
      <c r="AC444" s="34"/>
      <c r="AD444" s="115" t="s">
        <v>2043</v>
      </c>
      <c r="AE444" s="105"/>
      <c r="AF444" s="205"/>
      <c r="AG444" s="34" t="s">
        <v>52</v>
      </c>
      <c r="AH444" s="34">
        <v>378</v>
      </c>
      <c r="AI444" s="34">
        <v>38</v>
      </c>
      <c r="AJ444" s="34"/>
      <c r="AK444" s="34">
        <f t="shared" si="20"/>
        <v>340</v>
      </c>
      <c r="AL444" s="213">
        <f t="shared" si="21"/>
        <v>0</v>
      </c>
      <c r="AN444" s="214"/>
    </row>
    <row r="445" s="2" customFormat="1" ht="63.75" hidden="1" spans="1:40">
      <c r="A445" s="34">
        <v>125</v>
      </c>
      <c r="B445" s="34" t="s">
        <v>864</v>
      </c>
      <c r="C445" s="34" t="s">
        <v>865</v>
      </c>
      <c r="D445" s="34" t="s">
        <v>2037</v>
      </c>
      <c r="E445" s="34" t="s">
        <v>2217</v>
      </c>
      <c r="F445" s="34" t="s">
        <v>270</v>
      </c>
      <c r="G445" s="34" t="s">
        <v>2218</v>
      </c>
      <c r="H445" s="34" t="s">
        <v>75</v>
      </c>
      <c r="I445" s="59" t="s">
        <v>2219</v>
      </c>
      <c r="J445" s="34">
        <v>385</v>
      </c>
      <c r="K445" s="34">
        <v>385</v>
      </c>
      <c r="L445" s="34"/>
      <c r="M445" s="34"/>
      <c r="N445" s="59" t="s">
        <v>2220</v>
      </c>
      <c r="O445" s="59"/>
      <c r="P445" s="65">
        <v>6758</v>
      </c>
      <c r="Q445" s="34" t="s">
        <v>52</v>
      </c>
      <c r="R445" s="34" t="s">
        <v>52</v>
      </c>
      <c r="S445" s="34" t="s">
        <v>52</v>
      </c>
      <c r="T445" s="34" t="s">
        <v>2042</v>
      </c>
      <c r="U445" s="34" t="s">
        <v>2042</v>
      </c>
      <c r="V445" s="34" t="s">
        <v>2215</v>
      </c>
      <c r="W445" s="87" t="s">
        <v>2216</v>
      </c>
      <c r="X445" s="34" t="s">
        <v>56</v>
      </c>
      <c r="Y445" s="107">
        <v>45381</v>
      </c>
      <c r="Z445" s="107">
        <v>45627</v>
      </c>
      <c r="AA445" s="104" t="s">
        <v>57</v>
      </c>
      <c r="AB445" s="34"/>
      <c r="AC445" s="34"/>
      <c r="AD445" s="115" t="s">
        <v>2043</v>
      </c>
      <c r="AE445" s="105"/>
      <c r="AF445" s="205"/>
      <c r="AG445" s="34" t="s">
        <v>52</v>
      </c>
      <c r="AH445" s="34">
        <v>385</v>
      </c>
      <c r="AI445" s="34">
        <v>39</v>
      </c>
      <c r="AJ445" s="34"/>
      <c r="AK445" s="34">
        <f t="shared" si="20"/>
        <v>346</v>
      </c>
      <c r="AL445" s="213">
        <f t="shared" si="21"/>
        <v>0</v>
      </c>
      <c r="AN445" s="214"/>
    </row>
    <row r="446" s="2" customFormat="1" ht="88" hidden="1" customHeight="1" spans="1:40">
      <c r="A446" s="34">
        <v>126</v>
      </c>
      <c r="B446" s="34" t="s">
        <v>864</v>
      </c>
      <c r="C446" s="34" t="s">
        <v>865</v>
      </c>
      <c r="D446" s="34" t="s">
        <v>2037</v>
      </c>
      <c r="E446" s="34" t="s">
        <v>2221</v>
      </c>
      <c r="F446" s="34" t="s">
        <v>270</v>
      </c>
      <c r="G446" s="34" t="s">
        <v>2222</v>
      </c>
      <c r="H446" s="34" t="s">
        <v>75</v>
      </c>
      <c r="I446" s="59" t="s">
        <v>2223</v>
      </c>
      <c r="J446" s="34">
        <v>475</v>
      </c>
      <c r="K446" s="34">
        <v>475</v>
      </c>
      <c r="L446" s="34"/>
      <c r="M446" s="34"/>
      <c r="N446" s="59" t="s">
        <v>2224</v>
      </c>
      <c r="O446" s="59"/>
      <c r="P446" s="65">
        <v>19357</v>
      </c>
      <c r="Q446" s="34" t="s">
        <v>52</v>
      </c>
      <c r="R446" s="34" t="s">
        <v>52</v>
      </c>
      <c r="S446" s="34" t="s">
        <v>52</v>
      </c>
      <c r="T446" s="34" t="s">
        <v>2042</v>
      </c>
      <c r="U446" s="34" t="s">
        <v>2042</v>
      </c>
      <c r="V446" s="34" t="s">
        <v>2215</v>
      </c>
      <c r="W446" s="87" t="s">
        <v>2216</v>
      </c>
      <c r="X446" s="34" t="s">
        <v>56</v>
      </c>
      <c r="Y446" s="107">
        <v>45381</v>
      </c>
      <c r="Z446" s="107">
        <v>45627</v>
      </c>
      <c r="AA446" s="104" t="s">
        <v>57</v>
      </c>
      <c r="AB446" s="34"/>
      <c r="AC446" s="34"/>
      <c r="AD446" s="115" t="s">
        <v>2043</v>
      </c>
      <c r="AE446" s="105"/>
      <c r="AF446" s="205"/>
      <c r="AG446" s="34" t="s">
        <v>52</v>
      </c>
      <c r="AH446" s="34">
        <v>475</v>
      </c>
      <c r="AI446" s="34">
        <v>48</v>
      </c>
      <c r="AJ446" s="34"/>
      <c r="AK446" s="34">
        <f t="shared" si="20"/>
        <v>427</v>
      </c>
      <c r="AL446" s="213">
        <f t="shared" si="21"/>
        <v>0</v>
      </c>
      <c r="AN446" s="214"/>
    </row>
    <row r="447" s="2" customFormat="1" ht="92" hidden="1" customHeight="1" spans="1:40">
      <c r="A447" s="33">
        <v>127</v>
      </c>
      <c r="B447" s="34" t="s">
        <v>864</v>
      </c>
      <c r="C447" s="34" t="s">
        <v>865</v>
      </c>
      <c r="D447" s="34" t="s">
        <v>2037</v>
      </c>
      <c r="E447" s="34" t="s">
        <v>2225</v>
      </c>
      <c r="F447" s="34" t="s">
        <v>270</v>
      </c>
      <c r="G447" s="34" t="s">
        <v>2226</v>
      </c>
      <c r="H447" s="34" t="s">
        <v>75</v>
      </c>
      <c r="I447" s="59" t="s">
        <v>2227</v>
      </c>
      <c r="J447" s="34">
        <v>412</v>
      </c>
      <c r="K447" s="34">
        <v>412</v>
      </c>
      <c r="L447" s="34"/>
      <c r="M447" s="34"/>
      <c r="N447" s="59" t="s">
        <v>2228</v>
      </c>
      <c r="O447" s="59"/>
      <c r="P447" s="65">
        <v>10453</v>
      </c>
      <c r="Q447" s="34" t="s">
        <v>52</v>
      </c>
      <c r="R447" s="34" t="s">
        <v>52</v>
      </c>
      <c r="S447" s="34" t="s">
        <v>52</v>
      </c>
      <c r="T447" s="34" t="s">
        <v>2042</v>
      </c>
      <c r="U447" s="34" t="s">
        <v>2042</v>
      </c>
      <c r="V447" s="34" t="s">
        <v>2215</v>
      </c>
      <c r="W447" s="87" t="s">
        <v>2216</v>
      </c>
      <c r="X447" s="34" t="s">
        <v>56</v>
      </c>
      <c r="Y447" s="107">
        <v>45381</v>
      </c>
      <c r="Z447" s="107">
        <v>45627</v>
      </c>
      <c r="AA447" s="104" t="s">
        <v>57</v>
      </c>
      <c r="AB447" s="34"/>
      <c r="AC447" s="34"/>
      <c r="AD447" s="115" t="s">
        <v>2043</v>
      </c>
      <c r="AE447" s="105"/>
      <c r="AF447" s="205"/>
      <c r="AG447" s="34" t="s">
        <v>52</v>
      </c>
      <c r="AH447" s="34">
        <v>412</v>
      </c>
      <c r="AI447" s="34">
        <v>41</v>
      </c>
      <c r="AJ447" s="34"/>
      <c r="AK447" s="34">
        <f t="shared" si="20"/>
        <v>371</v>
      </c>
      <c r="AL447" s="213">
        <f t="shared" si="21"/>
        <v>0</v>
      </c>
      <c r="AN447" s="214"/>
    </row>
    <row r="448" s="2" customFormat="1" ht="78" hidden="1" customHeight="1" spans="1:40">
      <c r="A448" s="34">
        <v>128</v>
      </c>
      <c r="B448" s="34" t="s">
        <v>864</v>
      </c>
      <c r="C448" s="34" t="s">
        <v>865</v>
      </c>
      <c r="D448" s="34" t="s">
        <v>2037</v>
      </c>
      <c r="E448" s="34" t="s">
        <v>2229</v>
      </c>
      <c r="F448" s="34" t="s">
        <v>138</v>
      </c>
      <c r="G448" s="34" t="s">
        <v>2230</v>
      </c>
      <c r="H448" s="34" t="s">
        <v>48</v>
      </c>
      <c r="I448" s="59" t="s">
        <v>2231</v>
      </c>
      <c r="J448" s="34">
        <v>465</v>
      </c>
      <c r="K448" s="34">
        <v>465</v>
      </c>
      <c r="L448" s="34"/>
      <c r="M448" s="34"/>
      <c r="N448" s="59" t="s">
        <v>2232</v>
      </c>
      <c r="O448" s="59"/>
      <c r="P448" s="65">
        <v>8183</v>
      </c>
      <c r="Q448" s="34" t="s">
        <v>52</v>
      </c>
      <c r="R448" s="34" t="s">
        <v>52</v>
      </c>
      <c r="S448" s="34" t="s">
        <v>52</v>
      </c>
      <c r="T448" s="34" t="s">
        <v>2042</v>
      </c>
      <c r="U448" s="34" t="s">
        <v>2042</v>
      </c>
      <c r="V448" s="34" t="s">
        <v>2215</v>
      </c>
      <c r="W448" s="87" t="s">
        <v>2216</v>
      </c>
      <c r="X448" s="34" t="s">
        <v>56</v>
      </c>
      <c r="Y448" s="107">
        <v>45381</v>
      </c>
      <c r="Z448" s="107">
        <v>45627</v>
      </c>
      <c r="AA448" s="104" t="s">
        <v>57</v>
      </c>
      <c r="AB448" s="34"/>
      <c r="AC448" s="34"/>
      <c r="AD448" s="115" t="s">
        <v>2043</v>
      </c>
      <c r="AE448" s="105"/>
      <c r="AF448" s="205"/>
      <c r="AG448" s="34" t="s">
        <v>52</v>
      </c>
      <c r="AH448" s="34">
        <v>465</v>
      </c>
      <c r="AI448" s="34">
        <v>47</v>
      </c>
      <c r="AJ448" s="34"/>
      <c r="AK448" s="34">
        <f t="shared" si="20"/>
        <v>418</v>
      </c>
      <c r="AL448" s="213">
        <f t="shared" si="21"/>
        <v>0</v>
      </c>
      <c r="AN448" s="214"/>
    </row>
    <row r="449" s="2" customFormat="1" ht="88" hidden="1" customHeight="1" spans="1:40">
      <c r="A449" s="34">
        <v>129</v>
      </c>
      <c r="B449" s="34" t="s">
        <v>864</v>
      </c>
      <c r="C449" s="34" t="s">
        <v>865</v>
      </c>
      <c r="D449" s="34" t="s">
        <v>2037</v>
      </c>
      <c r="E449" s="34" t="s">
        <v>2233</v>
      </c>
      <c r="F449" s="34" t="s">
        <v>138</v>
      </c>
      <c r="G449" s="34" t="s">
        <v>2234</v>
      </c>
      <c r="H449" s="34" t="s">
        <v>48</v>
      </c>
      <c r="I449" s="59" t="s">
        <v>2235</v>
      </c>
      <c r="J449" s="34">
        <v>410</v>
      </c>
      <c r="K449" s="34">
        <v>410</v>
      </c>
      <c r="L449" s="34"/>
      <c r="M449" s="34"/>
      <c r="N449" s="59" t="s">
        <v>2236</v>
      </c>
      <c r="O449" s="59"/>
      <c r="P449" s="65">
        <v>2633</v>
      </c>
      <c r="Q449" s="34" t="s">
        <v>52</v>
      </c>
      <c r="R449" s="34" t="s">
        <v>52</v>
      </c>
      <c r="S449" s="34" t="s">
        <v>52</v>
      </c>
      <c r="T449" s="34" t="s">
        <v>2042</v>
      </c>
      <c r="U449" s="34" t="s">
        <v>2042</v>
      </c>
      <c r="V449" s="34" t="s">
        <v>2215</v>
      </c>
      <c r="W449" s="87" t="s">
        <v>2216</v>
      </c>
      <c r="X449" s="34" t="s">
        <v>56</v>
      </c>
      <c r="Y449" s="107">
        <v>45381</v>
      </c>
      <c r="Z449" s="107">
        <v>45627</v>
      </c>
      <c r="AA449" s="104" t="s">
        <v>57</v>
      </c>
      <c r="AB449" s="34"/>
      <c r="AC449" s="37"/>
      <c r="AD449" s="115" t="s">
        <v>2043</v>
      </c>
      <c r="AE449" s="105"/>
      <c r="AF449" s="205"/>
      <c r="AG449" s="34" t="s">
        <v>52</v>
      </c>
      <c r="AH449" s="34">
        <v>410</v>
      </c>
      <c r="AI449" s="34">
        <v>41</v>
      </c>
      <c r="AJ449" s="34"/>
      <c r="AK449" s="34">
        <f t="shared" si="20"/>
        <v>369</v>
      </c>
      <c r="AL449" s="213">
        <f t="shared" si="21"/>
        <v>0</v>
      </c>
      <c r="AN449" s="214"/>
    </row>
    <row r="450" s="2" customFormat="1" ht="63.75" hidden="1" spans="1:40">
      <c r="A450" s="33">
        <v>130</v>
      </c>
      <c r="B450" s="34" t="s">
        <v>864</v>
      </c>
      <c r="C450" s="34" t="s">
        <v>865</v>
      </c>
      <c r="D450" s="34" t="s">
        <v>2037</v>
      </c>
      <c r="E450" s="34" t="s">
        <v>2237</v>
      </c>
      <c r="F450" s="34" t="s">
        <v>138</v>
      </c>
      <c r="G450" s="34" t="s">
        <v>2238</v>
      </c>
      <c r="H450" s="34" t="s">
        <v>48</v>
      </c>
      <c r="I450" s="59" t="s">
        <v>2239</v>
      </c>
      <c r="J450" s="34">
        <v>385</v>
      </c>
      <c r="K450" s="34">
        <v>385</v>
      </c>
      <c r="L450" s="34"/>
      <c r="M450" s="34"/>
      <c r="N450" s="59" t="s">
        <v>2240</v>
      </c>
      <c r="O450" s="59"/>
      <c r="P450" s="65">
        <v>4781</v>
      </c>
      <c r="Q450" s="34" t="s">
        <v>52</v>
      </c>
      <c r="R450" s="34" t="s">
        <v>52</v>
      </c>
      <c r="S450" s="34" t="s">
        <v>52</v>
      </c>
      <c r="T450" s="34" t="s">
        <v>2042</v>
      </c>
      <c r="U450" s="34" t="s">
        <v>2042</v>
      </c>
      <c r="V450" s="34" t="s">
        <v>2215</v>
      </c>
      <c r="W450" s="87" t="s">
        <v>2216</v>
      </c>
      <c r="X450" s="34" t="s">
        <v>56</v>
      </c>
      <c r="Y450" s="107">
        <v>45381</v>
      </c>
      <c r="Z450" s="107">
        <v>45627</v>
      </c>
      <c r="AA450" s="104" t="s">
        <v>57</v>
      </c>
      <c r="AB450" s="34"/>
      <c r="AC450" s="37"/>
      <c r="AD450" s="115" t="s">
        <v>2043</v>
      </c>
      <c r="AE450" s="105"/>
      <c r="AF450" s="205"/>
      <c r="AG450" s="34" t="s">
        <v>52</v>
      </c>
      <c r="AH450" s="34">
        <v>385</v>
      </c>
      <c r="AI450" s="34">
        <v>39</v>
      </c>
      <c r="AJ450" s="34"/>
      <c r="AK450" s="34">
        <f t="shared" si="20"/>
        <v>346</v>
      </c>
      <c r="AL450" s="213">
        <f t="shared" si="21"/>
        <v>0</v>
      </c>
      <c r="AN450" s="214"/>
    </row>
    <row r="451" s="2" customFormat="1" ht="73" hidden="1" customHeight="1" spans="1:40">
      <c r="A451" s="34">
        <v>131</v>
      </c>
      <c r="B451" s="34" t="s">
        <v>864</v>
      </c>
      <c r="C451" s="34" t="s">
        <v>865</v>
      </c>
      <c r="D451" s="34" t="s">
        <v>2037</v>
      </c>
      <c r="E451" s="34" t="s">
        <v>2241</v>
      </c>
      <c r="F451" s="34" t="s">
        <v>284</v>
      </c>
      <c r="G451" s="34" t="s">
        <v>2242</v>
      </c>
      <c r="H451" s="34" t="s">
        <v>48</v>
      </c>
      <c r="I451" s="59" t="s">
        <v>2243</v>
      </c>
      <c r="J451" s="34">
        <v>420</v>
      </c>
      <c r="K451" s="34">
        <v>420</v>
      </c>
      <c r="L451" s="34"/>
      <c r="M451" s="34"/>
      <c r="N451" s="59" t="s">
        <v>2244</v>
      </c>
      <c r="O451" s="59"/>
      <c r="P451" s="65">
        <v>2615</v>
      </c>
      <c r="Q451" s="34" t="s">
        <v>52</v>
      </c>
      <c r="R451" s="34" t="s">
        <v>52</v>
      </c>
      <c r="S451" s="34" t="s">
        <v>52</v>
      </c>
      <c r="T451" s="34" t="s">
        <v>2042</v>
      </c>
      <c r="U451" s="34" t="s">
        <v>2042</v>
      </c>
      <c r="V451" s="34" t="s">
        <v>2215</v>
      </c>
      <c r="W451" s="87" t="s">
        <v>2216</v>
      </c>
      <c r="X451" s="34" t="s">
        <v>56</v>
      </c>
      <c r="Y451" s="107">
        <v>45381</v>
      </c>
      <c r="Z451" s="107">
        <v>45627</v>
      </c>
      <c r="AA451" s="104" t="s">
        <v>57</v>
      </c>
      <c r="AB451" s="34"/>
      <c r="AC451" s="37"/>
      <c r="AD451" s="115" t="s">
        <v>2043</v>
      </c>
      <c r="AE451" s="105"/>
      <c r="AF451" s="205"/>
      <c r="AG451" s="34" t="s">
        <v>52</v>
      </c>
      <c r="AH451" s="34">
        <v>420</v>
      </c>
      <c r="AI451" s="34">
        <v>42</v>
      </c>
      <c r="AJ451" s="34"/>
      <c r="AK451" s="34">
        <f t="shared" si="20"/>
        <v>378</v>
      </c>
      <c r="AL451" s="213">
        <f t="shared" si="21"/>
        <v>0</v>
      </c>
      <c r="AN451" s="214"/>
    </row>
    <row r="452" s="2" customFormat="1" ht="76" hidden="1" customHeight="1" spans="1:40">
      <c r="A452" s="34">
        <v>132</v>
      </c>
      <c r="B452" s="34" t="s">
        <v>864</v>
      </c>
      <c r="C452" s="34" t="s">
        <v>865</v>
      </c>
      <c r="D452" s="34" t="s">
        <v>2037</v>
      </c>
      <c r="E452" s="34" t="s">
        <v>2245</v>
      </c>
      <c r="F452" s="34" t="s">
        <v>284</v>
      </c>
      <c r="G452" s="34" t="s">
        <v>2246</v>
      </c>
      <c r="H452" s="34" t="s">
        <v>48</v>
      </c>
      <c r="I452" s="59" t="s">
        <v>2247</v>
      </c>
      <c r="J452" s="34">
        <v>480</v>
      </c>
      <c r="K452" s="34">
        <v>480</v>
      </c>
      <c r="L452" s="34"/>
      <c r="M452" s="34"/>
      <c r="N452" s="59" t="s">
        <v>2248</v>
      </c>
      <c r="O452" s="59"/>
      <c r="P452" s="65">
        <v>2533</v>
      </c>
      <c r="Q452" s="34" t="s">
        <v>52</v>
      </c>
      <c r="R452" s="34" t="s">
        <v>52</v>
      </c>
      <c r="S452" s="34" t="s">
        <v>52</v>
      </c>
      <c r="T452" s="34" t="s">
        <v>2042</v>
      </c>
      <c r="U452" s="34" t="s">
        <v>2042</v>
      </c>
      <c r="V452" s="34" t="s">
        <v>2215</v>
      </c>
      <c r="W452" s="87" t="s">
        <v>2216</v>
      </c>
      <c r="X452" s="34" t="s">
        <v>56</v>
      </c>
      <c r="Y452" s="107">
        <v>45381</v>
      </c>
      <c r="Z452" s="107">
        <v>45627</v>
      </c>
      <c r="AA452" s="104" t="s">
        <v>57</v>
      </c>
      <c r="AB452" s="34"/>
      <c r="AC452" s="37"/>
      <c r="AD452" s="115" t="s">
        <v>2043</v>
      </c>
      <c r="AE452" s="105"/>
      <c r="AF452" s="205"/>
      <c r="AG452" s="34" t="s">
        <v>52</v>
      </c>
      <c r="AH452" s="34">
        <v>480</v>
      </c>
      <c r="AI452" s="34">
        <v>48</v>
      </c>
      <c r="AJ452" s="34"/>
      <c r="AK452" s="34">
        <f t="shared" si="20"/>
        <v>432</v>
      </c>
      <c r="AL452" s="213">
        <f t="shared" si="21"/>
        <v>0</v>
      </c>
      <c r="AN452" s="214"/>
    </row>
    <row r="453" s="2" customFormat="1" ht="76" hidden="1" customHeight="1" spans="1:40">
      <c r="A453" s="33">
        <v>133</v>
      </c>
      <c r="B453" s="34" t="s">
        <v>864</v>
      </c>
      <c r="C453" s="34" t="s">
        <v>865</v>
      </c>
      <c r="D453" s="34" t="s">
        <v>2037</v>
      </c>
      <c r="E453" s="34" t="s">
        <v>2249</v>
      </c>
      <c r="F453" s="34" t="s">
        <v>284</v>
      </c>
      <c r="G453" s="34" t="s">
        <v>2250</v>
      </c>
      <c r="H453" s="34" t="s">
        <v>48</v>
      </c>
      <c r="I453" s="59" t="s">
        <v>2251</v>
      </c>
      <c r="J453" s="34">
        <v>340</v>
      </c>
      <c r="K453" s="34">
        <v>340</v>
      </c>
      <c r="L453" s="34"/>
      <c r="M453" s="34"/>
      <c r="N453" s="59" t="s">
        <v>2252</v>
      </c>
      <c r="O453" s="59"/>
      <c r="P453" s="65">
        <v>1959</v>
      </c>
      <c r="Q453" s="34" t="s">
        <v>52</v>
      </c>
      <c r="R453" s="34" t="s">
        <v>52</v>
      </c>
      <c r="S453" s="34" t="s">
        <v>52</v>
      </c>
      <c r="T453" s="34" t="s">
        <v>2042</v>
      </c>
      <c r="U453" s="34" t="s">
        <v>2042</v>
      </c>
      <c r="V453" s="34" t="s">
        <v>2215</v>
      </c>
      <c r="W453" s="87" t="s">
        <v>2216</v>
      </c>
      <c r="X453" s="34" t="s">
        <v>56</v>
      </c>
      <c r="Y453" s="107">
        <v>45381</v>
      </c>
      <c r="Z453" s="107">
        <v>45627</v>
      </c>
      <c r="AA453" s="104" t="s">
        <v>57</v>
      </c>
      <c r="AB453" s="34"/>
      <c r="AC453" s="37"/>
      <c r="AD453" s="115" t="s">
        <v>2043</v>
      </c>
      <c r="AE453" s="105"/>
      <c r="AF453" s="205"/>
      <c r="AG453" s="34" t="s">
        <v>52</v>
      </c>
      <c r="AH453" s="34">
        <v>340</v>
      </c>
      <c r="AI453" s="34">
        <v>34</v>
      </c>
      <c r="AJ453" s="34"/>
      <c r="AK453" s="34">
        <f t="shared" si="20"/>
        <v>306</v>
      </c>
      <c r="AL453" s="213">
        <f t="shared" si="21"/>
        <v>0</v>
      </c>
      <c r="AN453" s="214"/>
    </row>
    <row r="454" s="2" customFormat="1" ht="51" hidden="1" spans="1:40">
      <c r="A454" s="34">
        <v>134</v>
      </c>
      <c r="B454" s="34" t="s">
        <v>864</v>
      </c>
      <c r="C454" s="37" t="s">
        <v>865</v>
      </c>
      <c r="D454" s="37" t="s">
        <v>2037</v>
      </c>
      <c r="E454" s="33" t="s">
        <v>2253</v>
      </c>
      <c r="F454" s="37" t="s">
        <v>248</v>
      </c>
      <c r="G454" s="37" t="s">
        <v>2254</v>
      </c>
      <c r="H454" s="37" t="s">
        <v>48</v>
      </c>
      <c r="I454" s="73" t="s">
        <v>2255</v>
      </c>
      <c r="J454" s="34">
        <v>925</v>
      </c>
      <c r="K454" s="34">
        <v>925</v>
      </c>
      <c r="L454" s="33"/>
      <c r="M454" s="33"/>
      <c r="N454" s="73" t="s">
        <v>2256</v>
      </c>
      <c r="O454" s="73"/>
      <c r="P454" s="218">
        <v>8213</v>
      </c>
      <c r="Q454" s="37" t="s">
        <v>52</v>
      </c>
      <c r="R454" s="37" t="s">
        <v>52</v>
      </c>
      <c r="S454" s="37" t="s">
        <v>52</v>
      </c>
      <c r="T454" s="37" t="s">
        <v>2042</v>
      </c>
      <c r="U454" s="37" t="s">
        <v>253</v>
      </c>
      <c r="V454" s="37" t="s">
        <v>910</v>
      </c>
      <c r="W454" s="91" t="s">
        <v>2210</v>
      </c>
      <c r="X454" s="34" t="s">
        <v>56</v>
      </c>
      <c r="Y454" s="124">
        <v>45321</v>
      </c>
      <c r="Z454" s="124">
        <v>45627</v>
      </c>
      <c r="AA454" s="104" t="s">
        <v>57</v>
      </c>
      <c r="AB454" s="37"/>
      <c r="AC454" s="37"/>
      <c r="AD454" s="115" t="s">
        <v>2043</v>
      </c>
      <c r="AE454" s="105"/>
      <c r="AF454" s="205"/>
      <c r="AG454" s="34" t="s">
        <v>52</v>
      </c>
      <c r="AH454" s="34">
        <v>925</v>
      </c>
      <c r="AI454" s="34">
        <v>93</v>
      </c>
      <c r="AJ454" s="33"/>
      <c r="AK454" s="33">
        <f t="shared" si="20"/>
        <v>832</v>
      </c>
      <c r="AL454" s="213">
        <f t="shared" si="21"/>
        <v>0</v>
      </c>
      <c r="AN454" s="214"/>
    </row>
    <row r="455" s="2" customFormat="1" ht="88" hidden="1" customHeight="1" spans="1:40">
      <c r="A455" s="34">
        <v>135</v>
      </c>
      <c r="B455" s="34" t="s">
        <v>864</v>
      </c>
      <c r="C455" s="37" t="s">
        <v>865</v>
      </c>
      <c r="D455" s="37" t="s">
        <v>2037</v>
      </c>
      <c r="E455" s="34" t="s">
        <v>2257</v>
      </c>
      <c r="F455" s="37" t="s">
        <v>99</v>
      </c>
      <c r="G455" s="37" t="s">
        <v>100</v>
      </c>
      <c r="H455" s="37" t="s">
        <v>48</v>
      </c>
      <c r="I455" s="73" t="s">
        <v>2258</v>
      </c>
      <c r="J455" s="34">
        <v>1359.78</v>
      </c>
      <c r="K455" s="34">
        <v>1359.78</v>
      </c>
      <c r="L455" s="33"/>
      <c r="M455" s="33"/>
      <c r="N455" s="73" t="s">
        <v>2259</v>
      </c>
      <c r="O455" s="73"/>
      <c r="P455" s="218">
        <v>9119</v>
      </c>
      <c r="Q455" s="37" t="s">
        <v>52</v>
      </c>
      <c r="R455" s="37" t="s">
        <v>52</v>
      </c>
      <c r="S455" s="37" t="s">
        <v>52</v>
      </c>
      <c r="T455" s="37" t="s">
        <v>2042</v>
      </c>
      <c r="U455" s="37" t="s">
        <v>104</v>
      </c>
      <c r="V455" s="37" t="s">
        <v>2141</v>
      </c>
      <c r="W455" s="91">
        <v>13769805432</v>
      </c>
      <c r="X455" s="34" t="s">
        <v>56</v>
      </c>
      <c r="Y455" s="124">
        <v>45312</v>
      </c>
      <c r="Z455" s="124">
        <v>45627</v>
      </c>
      <c r="AA455" s="33" t="s">
        <v>89</v>
      </c>
      <c r="AB455" s="37"/>
      <c r="AC455" s="37"/>
      <c r="AD455" s="115" t="s">
        <v>2043</v>
      </c>
      <c r="AE455" s="105"/>
      <c r="AF455" s="205"/>
      <c r="AG455" s="34" t="s">
        <v>52</v>
      </c>
      <c r="AH455" s="34">
        <v>1359.78</v>
      </c>
      <c r="AI455" s="34">
        <v>136</v>
      </c>
      <c r="AJ455" s="33"/>
      <c r="AK455" s="33">
        <f t="shared" si="20"/>
        <v>1223.78</v>
      </c>
      <c r="AL455" s="213">
        <f t="shared" si="21"/>
        <v>0</v>
      </c>
      <c r="AN455" s="214"/>
    </row>
    <row r="456" s="2" customFormat="1" ht="121" hidden="1" customHeight="1" spans="1:40">
      <c r="A456" s="33">
        <v>136</v>
      </c>
      <c r="B456" s="34" t="s">
        <v>864</v>
      </c>
      <c r="C456" s="37" t="s">
        <v>865</v>
      </c>
      <c r="D456" s="37" t="s">
        <v>2037</v>
      </c>
      <c r="E456" s="34" t="s">
        <v>2260</v>
      </c>
      <c r="F456" s="37" t="s">
        <v>402</v>
      </c>
      <c r="G456" s="37" t="s">
        <v>2261</v>
      </c>
      <c r="H456" s="37" t="s">
        <v>48</v>
      </c>
      <c r="I456" s="73" t="s">
        <v>2262</v>
      </c>
      <c r="J456" s="34">
        <v>2800</v>
      </c>
      <c r="K456" s="34">
        <v>2800</v>
      </c>
      <c r="L456" s="33"/>
      <c r="M456" s="33"/>
      <c r="N456" s="73" t="s">
        <v>2263</v>
      </c>
      <c r="O456" s="73"/>
      <c r="P456" s="218">
        <v>11000</v>
      </c>
      <c r="Q456" s="37" t="s">
        <v>52</v>
      </c>
      <c r="R456" s="37" t="s">
        <v>52</v>
      </c>
      <c r="S456" s="37" t="s">
        <v>52</v>
      </c>
      <c r="T456" s="37" t="s">
        <v>2042</v>
      </c>
      <c r="U456" s="37" t="s">
        <v>407</v>
      </c>
      <c r="V456" s="37" t="s">
        <v>2132</v>
      </c>
      <c r="W456" s="91" t="s">
        <v>2133</v>
      </c>
      <c r="X456" s="34" t="s">
        <v>56</v>
      </c>
      <c r="Y456" s="124">
        <v>45298</v>
      </c>
      <c r="Z456" s="124">
        <v>45627</v>
      </c>
      <c r="AA456" s="104" t="s">
        <v>57</v>
      </c>
      <c r="AB456" s="37"/>
      <c r="AC456" s="37"/>
      <c r="AD456" s="115" t="s">
        <v>2043</v>
      </c>
      <c r="AE456" s="105"/>
      <c r="AF456" s="205"/>
      <c r="AG456" s="34" t="s">
        <v>52</v>
      </c>
      <c r="AH456" s="34">
        <v>2800</v>
      </c>
      <c r="AI456" s="34">
        <v>280</v>
      </c>
      <c r="AJ456" s="33"/>
      <c r="AK456" s="33">
        <f t="shared" si="20"/>
        <v>2520</v>
      </c>
      <c r="AL456" s="213">
        <f t="shared" si="21"/>
        <v>0</v>
      </c>
      <c r="AN456" s="214"/>
    </row>
    <row r="457" s="2" customFormat="1" ht="142" hidden="1" customHeight="1" spans="1:40">
      <c r="A457" s="34">
        <v>137</v>
      </c>
      <c r="B457" s="34" t="s">
        <v>864</v>
      </c>
      <c r="C457" s="37" t="s">
        <v>865</v>
      </c>
      <c r="D457" s="37" t="s">
        <v>2037</v>
      </c>
      <c r="E457" s="34" t="s">
        <v>504</v>
      </c>
      <c r="F457" s="37" t="s">
        <v>270</v>
      </c>
      <c r="G457" s="37" t="s">
        <v>505</v>
      </c>
      <c r="H457" s="37" t="s">
        <v>48</v>
      </c>
      <c r="I457" s="73" t="s">
        <v>506</v>
      </c>
      <c r="J457" s="34">
        <v>147.42</v>
      </c>
      <c r="K457" s="34">
        <v>147.42</v>
      </c>
      <c r="L457" s="33"/>
      <c r="M457" s="33"/>
      <c r="N457" s="73" t="s">
        <v>507</v>
      </c>
      <c r="O457" s="73"/>
      <c r="P457" s="218">
        <v>3099</v>
      </c>
      <c r="Q457" s="37" t="s">
        <v>52</v>
      </c>
      <c r="R457" s="37" t="s">
        <v>52</v>
      </c>
      <c r="S457" s="37" t="s">
        <v>52</v>
      </c>
      <c r="T457" s="37" t="s">
        <v>2042</v>
      </c>
      <c r="U457" s="37" t="s">
        <v>275</v>
      </c>
      <c r="V457" s="37" t="s">
        <v>508</v>
      </c>
      <c r="W457" s="91">
        <v>13508815282</v>
      </c>
      <c r="X457" s="34" t="s">
        <v>56</v>
      </c>
      <c r="Y457" s="124">
        <v>45310</v>
      </c>
      <c r="Z457" s="124">
        <v>45627</v>
      </c>
      <c r="AA457" s="33" t="s">
        <v>89</v>
      </c>
      <c r="AB457" s="37"/>
      <c r="AC457" s="37"/>
      <c r="AD457" s="115" t="s">
        <v>2043</v>
      </c>
      <c r="AE457" s="105"/>
      <c r="AF457" s="205"/>
      <c r="AG457" s="34" t="s">
        <v>52</v>
      </c>
      <c r="AH457" s="34">
        <v>147.42</v>
      </c>
      <c r="AI457" s="34">
        <v>15</v>
      </c>
      <c r="AJ457" s="33"/>
      <c r="AK457" s="33">
        <f t="shared" si="20"/>
        <v>132.42</v>
      </c>
      <c r="AL457" s="213">
        <f t="shared" ref="AL457:AL520" si="22">J457-AH457</f>
        <v>0</v>
      </c>
      <c r="AN457" s="214"/>
    </row>
    <row r="458" s="2" customFormat="1" ht="77" hidden="1" customHeight="1" spans="1:40">
      <c r="A458" s="34">
        <v>138</v>
      </c>
      <c r="B458" s="34" t="s">
        <v>864</v>
      </c>
      <c r="C458" s="37" t="s">
        <v>865</v>
      </c>
      <c r="D458" s="37" t="s">
        <v>2037</v>
      </c>
      <c r="E458" s="33" t="s">
        <v>2264</v>
      </c>
      <c r="F458" s="37" t="s">
        <v>46</v>
      </c>
      <c r="G458" s="37" t="s">
        <v>2265</v>
      </c>
      <c r="H458" s="37" t="s">
        <v>48</v>
      </c>
      <c r="I458" s="73" t="s">
        <v>2266</v>
      </c>
      <c r="J458" s="34">
        <v>49</v>
      </c>
      <c r="K458" s="34">
        <v>49</v>
      </c>
      <c r="L458" s="33"/>
      <c r="M458" s="33"/>
      <c r="N458" s="73" t="s">
        <v>2267</v>
      </c>
      <c r="O458" s="73"/>
      <c r="P458" s="218">
        <v>648</v>
      </c>
      <c r="Q458" s="37" t="s">
        <v>52</v>
      </c>
      <c r="R458" s="37" t="s">
        <v>52</v>
      </c>
      <c r="S458" s="37" t="s">
        <v>52</v>
      </c>
      <c r="T458" s="37" t="s">
        <v>2042</v>
      </c>
      <c r="U458" s="37" t="s">
        <v>447</v>
      </c>
      <c r="V458" s="37" t="s">
        <v>1543</v>
      </c>
      <c r="W458" s="91" t="s">
        <v>1544</v>
      </c>
      <c r="X458" s="34" t="s">
        <v>56</v>
      </c>
      <c r="Y458" s="124">
        <v>45295</v>
      </c>
      <c r="Z458" s="124">
        <v>45627</v>
      </c>
      <c r="AA458" s="104" t="s">
        <v>57</v>
      </c>
      <c r="AB458" s="37"/>
      <c r="AC458" s="37"/>
      <c r="AD458" s="115" t="s">
        <v>2043</v>
      </c>
      <c r="AE458" s="105"/>
      <c r="AF458" s="205"/>
      <c r="AG458" s="34" t="s">
        <v>52</v>
      </c>
      <c r="AH458" s="34">
        <v>49</v>
      </c>
      <c r="AI458" s="34">
        <v>5</v>
      </c>
      <c r="AJ458" s="33"/>
      <c r="AK458" s="33">
        <f t="shared" si="20"/>
        <v>44</v>
      </c>
      <c r="AL458" s="213">
        <f t="shared" si="22"/>
        <v>0</v>
      </c>
      <c r="AN458" s="214"/>
    </row>
    <row r="459" s="2" customFormat="1" ht="68" hidden="1" customHeight="1" spans="1:40">
      <c r="A459" s="33">
        <v>139</v>
      </c>
      <c r="B459" s="34" t="s">
        <v>864</v>
      </c>
      <c r="C459" s="34" t="s">
        <v>865</v>
      </c>
      <c r="D459" s="34" t="s">
        <v>2037</v>
      </c>
      <c r="E459" s="34" t="s">
        <v>2268</v>
      </c>
      <c r="F459" s="34" t="s">
        <v>654</v>
      </c>
      <c r="G459" s="34" t="s">
        <v>1133</v>
      </c>
      <c r="H459" s="34" t="s">
        <v>48</v>
      </c>
      <c r="I459" s="59" t="s">
        <v>2269</v>
      </c>
      <c r="J459" s="34">
        <v>660</v>
      </c>
      <c r="K459" s="34">
        <v>660</v>
      </c>
      <c r="L459" s="34"/>
      <c r="M459" s="34"/>
      <c r="N459" s="59" t="s">
        <v>2270</v>
      </c>
      <c r="O459" s="59"/>
      <c r="P459" s="65">
        <v>7683</v>
      </c>
      <c r="Q459" s="34" t="s">
        <v>52</v>
      </c>
      <c r="R459" s="34" t="s">
        <v>52</v>
      </c>
      <c r="S459" s="34" t="s">
        <v>52</v>
      </c>
      <c r="T459" s="34" t="s">
        <v>2042</v>
      </c>
      <c r="U459" s="34" t="s">
        <v>658</v>
      </c>
      <c r="V459" s="34" t="s">
        <v>2271</v>
      </c>
      <c r="W459" s="87" t="s">
        <v>2272</v>
      </c>
      <c r="X459" s="34" t="s">
        <v>56</v>
      </c>
      <c r="Y459" s="107">
        <v>45381</v>
      </c>
      <c r="Z459" s="107">
        <v>45627</v>
      </c>
      <c r="AA459" s="104" t="s">
        <v>57</v>
      </c>
      <c r="AB459" s="37"/>
      <c r="AC459" s="37"/>
      <c r="AD459" s="115" t="s">
        <v>2043</v>
      </c>
      <c r="AE459" s="105"/>
      <c r="AF459" s="205"/>
      <c r="AG459" s="34" t="s">
        <v>52</v>
      </c>
      <c r="AH459" s="34">
        <v>660</v>
      </c>
      <c r="AI459" s="34">
        <v>66</v>
      </c>
      <c r="AJ459" s="34"/>
      <c r="AK459" s="34">
        <f t="shared" ref="AK459:AK522" si="23">AH459-AI459-AJ459</f>
        <v>594</v>
      </c>
      <c r="AL459" s="213">
        <f t="shared" si="22"/>
        <v>0</v>
      </c>
      <c r="AN459" s="214"/>
    </row>
    <row r="460" s="2" customFormat="1" ht="114.75" hidden="1" spans="1:40">
      <c r="A460" s="34">
        <v>140</v>
      </c>
      <c r="B460" s="34" t="s">
        <v>864</v>
      </c>
      <c r="C460" s="33" t="s">
        <v>865</v>
      </c>
      <c r="D460" s="33" t="s">
        <v>2037</v>
      </c>
      <c r="E460" s="33" t="s">
        <v>2273</v>
      </c>
      <c r="F460" s="33" t="s">
        <v>207</v>
      </c>
      <c r="G460" s="33" t="s">
        <v>2274</v>
      </c>
      <c r="H460" s="33" t="s">
        <v>48</v>
      </c>
      <c r="I460" s="55" t="s">
        <v>2275</v>
      </c>
      <c r="J460" s="34">
        <v>57.7</v>
      </c>
      <c r="K460" s="34">
        <v>57.7</v>
      </c>
      <c r="L460" s="33"/>
      <c r="M460" s="33"/>
      <c r="N460" s="55" t="s">
        <v>2276</v>
      </c>
      <c r="O460" s="55"/>
      <c r="P460" s="180">
        <v>2229</v>
      </c>
      <c r="Q460" s="33" t="s">
        <v>52</v>
      </c>
      <c r="R460" s="33" t="s">
        <v>52</v>
      </c>
      <c r="S460" s="33" t="s">
        <v>52</v>
      </c>
      <c r="T460" s="33" t="s">
        <v>2042</v>
      </c>
      <c r="U460" s="33" t="s">
        <v>212</v>
      </c>
      <c r="V460" s="33" t="s">
        <v>2091</v>
      </c>
      <c r="W460" s="86" t="s">
        <v>2092</v>
      </c>
      <c r="X460" s="34" t="s">
        <v>56</v>
      </c>
      <c r="Y460" s="104">
        <v>45321</v>
      </c>
      <c r="Z460" s="104">
        <v>45627</v>
      </c>
      <c r="AA460" s="104" t="s">
        <v>57</v>
      </c>
      <c r="AB460" s="33"/>
      <c r="AC460" s="37"/>
      <c r="AD460" s="115" t="s">
        <v>2043</v>
      </c>
      <c r="AE460" s="105"/>
      <c r="AF460" s="205"/>
      <c r="AG460" s="34" t="s">
        <v>52</v>
      </c>
      <c r="AH460" s="34">
        <v>57.7</v>
      </c>
      <c r="AI460" s="34">
        <v>6</v>
      </c>
      <c r="AJ460" s="33"/>
      <c r="AK460" s="33">
        <f t="shared" si="23"/>
        <v>51.7</v>
      </c>
      <c r="AL460" s="213">
        <f t="shared" si="22"/>
        <v>0</v>
      </c>
      <c r="AN460" s="214"/>
    </row>
    <row r="461" s="2" customFormat="1" ht="76.5" hidden="1" spans="1:40">
      <c r="A461" s="34">
        <v>141</v>
      </c>
      <c r="B461" s="34" t="s">
        <v>864</v>
      </c>
      <c r="C461" s="33" t="s">
        <v>865</v>
      </c>
      <c r="D461" s="33" t="s">
        <v>2037</v>
      </c>
      <c r="E461" s="33" t="s">
        <v>2277</v>
      </c>
      <c r="F461" s="33" t="s">
        <v>179</v>
      </c>
      <c r="G461" s="33" t="s">
        <v>794</v>
      </c>
      <c r="H461" s="33" t="s">
        <v>48</v>
      </c>
      <c r="I461" s="55" t="s">
        <v>2278</v>
      </c>
      <c r="J461" s="34">
        <v>218.3</v>
      </c>
      <c r="K461" s="34">
        <v>218.3</v>
      </c>
      <c r="L461" s="33"/>
      <c r="M461" s="33"/>
      <c r="N461" s="55" t="s">
        <v>2279</v>
      </c>
      <c r="O461" s="55"/>
      <c r="P461" s="180">
        <v>1557</v>
      </c>
      <c r="Q461" s="33" t="s">
        <v>52</v>
      </c>
      <c r="R461" s="33" t="s">
        <v>52</v>
      </c>
      <c r="S461" s="33" t="s">
        <v>52</v>
      </c>
      <c r="T461" s="33" t="s">
        <v>2042</v>
      </c>
      <c r="U461" s="33" t="s">
        <v>184</v>
      </c>
      <c r="V461" s="33" t="s">
        <v>797</v>
      </c>
      <c r="W461" s="86" t="s">
        <v>798</v>
      </c>
      <c r="X461" s="34" t="s">
        <v>56</v>
      </c>
      <c r="Y461" s="104">
        <v>45321</v>
      </c>
      <c r="Z461" s="104">
        <v>45627</v>
      </c>
      <c r="AA461" s="104" t="s">
        <v>57</v>
      </c>
      <c r="AB461" s="33"/>
      <c r="AC461" s="37"/>
      <c r="AD461" s="115" t="s">
        <v>2043</v>
      </c>
      <c r="AE461" s="105"/>
      <c r="AF461" s="205"/>
      <c r="AG461" s="34" t="s">
        <v>52</v>
      </c>
      <c r="AH461" s="34">
        <v>218.3</v>
      </c>
      <c r="AI461" s="34">
        <v>22</v>
      </c>
      <c r="AJ461" s="33"/>
      <c r="AK461" s="33">
        <f t="shared" si="23"/>
        <v>196.3</v>
      </c>
      <c r="AL461" s="213">
        <f t="shared" si="22"/>
        <v>0</v>
      </c>
      <c r="AN461" s="214"/>
    </row>
    <row r="462" s="2" customFormat="1" ht="76" hidden="1" customHeight="1" spans="1:40">
      <c r="A462" s="33">
        <v>142</v>
      </c>
      <c r="B462" s="34" t="s">
        <v>864</v>
      </c>
      <c r="C462" s="33" t="s">
        <v>865</v>
      </c>
      <c r="D462" s="33" t="s">
        <v>2037</v>
      </c>
      <c r="E462" s="33" t="s">
        <v>2280</v>
      </c>
      <c r="F462" s="33" t="s">
        <v>179</v>
      </c>
      <c r="G462" s="33" t="s">
        <v>2281</v>
      </c>
      <c r="H462" s="33" t="s">
        <v>48</v>
      </c>
      <c r="I462" s="55" t="s">
        <v>2282</v>
      </c>
      <c r="J462" s="34">
        <v>177</v>
      </c>
      <c r="K462" s="34">
        <v>177</v>
      </c>
      <c r="L462" s="33"/>
      <c r="M462" s="33"/>
      <c r="N462" s="55" t="s">
        <v>2283</v>
      </c>
      <c r="O462" s="55"/>
      <c r="P462" s="180">
        <v>2242</v>
      </c>
      <c r="Q462" s="33" t="s">
        <v>52</v>
      </c>
      <c r="R462" s="33" t="s">
        <v>52</v>
      </c>
      <c r="S462" s="33" t="s">
        <v>52</v>
      </c>
      <c r="T462" s="33" t="s">
        <v>2042</v>
      </c>
      <c r="U462" s="33" t="s">
        <v>184</v>
      </c>
      <c r="V462" s="33" t="s">
        <v>797</v>
      </c>
      <c r="W462" s="86" t="s">
        <v>798</v>
      </c>
      <c r="X462" s="34" t="s">
        <v>56</v>
      </c>
      <c r="Y462" s="104">
        <v>45321</v>
      </c>
      <c r="Z462" s="104">
        <v>45627</v>
      </c>
      <c r="AA462" s="104" t="s">
        <v>57</v>
      </c>
      <c r="AB462" s="33"/>
      <c r="AC462" s="37"/>
      <c r="AD462" s="115" t="s">
        <v>2043</v>
      </c>
      <c r="AE462" s="105"/>
      <c r="AF462" s="205"/>
      <c r="AG462" s="34" t="s">
        <v>52</v>
      </c>
      <c r="AH462" s="34">
        <v>177</v>
      </c>
      <c r="AI462" s="34">
        <v>18</v>
      </c>
      <c r="AJ462" s="33"/>
      <c r="AK462" s="33">
        <f t="shared" si="23"/>
        <v>159</v>
      </c>
      <c r="AL462" s="213">
        <f t="shared" si="22"/>
        <v>0</v>
      </c>
      <c r="AN462" s="214"/>
    </row>
    <row r="463" s="2" customFormat="1" ht="91" hidden="1" customHeight="1" spans="1:40">
      <c r="A463" s="34">
        <v>143</v>
      </c>
      <c r="B463" s="34" t="s">
        <v>864</v>
      </c>
      <c r="C463" s="33" t="s">
        <v>865</v>
      </c>
      <c r="D463" s="33" t="s">
        <v>2037</v>
      </c>
      <c r="E463" s="34" t="s">
        <v>2284</v>
      </c>
      <c r="F463" s="33" t="s">
        <v>207</v>
      </c>
      <c r="G463" s="33" t="s">
        <v>2285</v>
      </c>
      <c r="H463" s="33" t="s">
        <v>48</v>
      </c>
      <c r="I463" s="55" t="s">
        <v>2286</v>
      </c>
      <c r="J463" s="34">
        <v>355</v>
      </c>
      <c r="K463" s="34">
        <v>355</v>
      </c>
      <c r="L463" s="33"/>
      <c r="M463" s="33"/>
      <c r="N463" s="55" t="s">
        <v>2287</v>
      </c>
      <c r="O463" s="55"/>
      <c r="P463" s="180">
        <v>25700</v>
      </c>
      <c r="Q463" s="33" t="s">
        <v>52</v>
      </c>
      <c r="R463" s="33" t="s">
        <v>52</v>
      </c>
      <c r="S463" s="33" t="s">
        <v>52</v>
      </c>
      <c r="T463" s="33" t="s">
        <v>2042</v>
      </c>
      <c r="U463" s="33" t="s">
        <v>212</v>
      </c>
      <c r="V463" s="33" t="s">
        <v>2091</v>
      </c>
      <c r="W463" s="86" t="s">
        <v>2092</v>
      </c>
      <c r="X463" s="34" t="s">
        <v>56</v>
      </c>
      <c r="Y463" s="104">
        <v>45321</v>
      </c>
      <c r="Z463" s="104">
        <v>45627</v>
      </c>
      <c r="AA463" s="104" t="s">
        <v>57</v>
      </c>
      <c r="AB463" s="33"/>
      <c r="AC463" s="37"/>
      <c r="AD463" s="115" t="s">
        <v>2043</v>
      </c>
      <c r="AE463" s="105"/>
      <c r="AF463" s="205"/>
      <c r="AG463" s="34" t="s">
        <v>52</v>
      </c>
      <c r="AH463" s="34">
        <v>355</v>
      </c>
      <c r="AI463" s="34">
        <v>36</v>
      </c>
      <c r="AJ463" s="33"/>
      <c r="AK463" s="33">
        <f t="shared" si="23"/>
        <v>319</v>
      </c>
      <c r="AL463" s="213">
        <f t="shared" si="22"/>
        <v>0</v>
      </c>
      <c r="AN463" s="214"/>
    </row>
    <row r="464" s="2" customFormat="1" ht="91" hidden="1" customHeight="1" spans="1:40">
      <c r="A464" s="34">
        <v>144</v>
      </c>
      <c r="B464" s="34" t="s">
        <v>864</v>
      </c>
      <c r="C464" s="34" t="s">
        <v>865</v>
      </c>
      <c r="D464" s="34" t="s">
        <v>2037</v>
      </c>
      <c r="E464" s="34" t="s">
        <v>2288</v>
      </c>
      <c r="F464" s="34" t="s">
        <v>207</v>
      </c>
      <c r="G464" s="34" t="s">
        <v>2289</v>
      </c>
      <c r="H464" s="34" t="s">
        <v>48</v>
      </c>
      <c r="I464" s="59" t="s">
        <v>2290</v>
      </c>
      <c r="J464" s="34">
        <v>42</v>
      </c>
      <c r="K464" s="34">
        <v>42</v>
      </c>
      <c r="L464" s="34"/>
      <c r="M464" s="34"/>
      <c r="N464" s="59" t="s">
        <v>2291</v>
      </c>
      <c r="O464" s="59"/>
      <c r="P464" s="65">
        <v>244</v>
      </c>
      <c r="Q464" s="34" t="s">
        <v>52</v>
      </c>
      <c r="R464" s="34" t="s">
        <v>52</v>
      </c>
      <c r="S464" s="34" t="s">
        <v>52</v>
      </c>
      <c r="T464" s="34" t="s">
        <v>2042</v>
      </c>
      <c r="U464" s="34" t="s">
        <v>212</v>
      </c>
      <c r="V464" s="34" t="s">
        <v>2091</v>
      </c>
      <c r="W464" s="87" t="s">
        <v>2092</v>
      </c>
      <c r="X464" s="34" t="s">
        <v>56</v>
      </c>
      <c r="Y464" s="107">
        <v>45321</v>
      </c>
      <c r="Z464" s="107">
        <v>45627</v>
      </c>
      <c r="AA464" s="104" t="s">
        <v>57</v>
      </c>
      <c r="AB464" s="37"/>
      <c r="AC464" s="37"/>
      <c r="AD464" s="115" t="s">
        <v>2043</v>
      </c>
      <c r="AE464" s="105"/>
      <c r="AF464" s="205"/>
      <c r="AG464" s="34" t="s">
        <v>52</v>
      </c>
      <c r="AH464" s="34">
        <v>42</v>
      </c>
      <c r="AI464" s="34">
        <v>4</v>
      </c>
      <c r="AJ464" s="34"/>
      <c r="AK464" s="34">
        <f t="shared" si="23"/>
        <v>38</v>
      </c>
      <c r="AL464" s="213">
        <f t="shared" si="22"/>
        <v>0</v>
      </c>
      <c r="AN464" s="214"/>
    </row>
    <row r="465" s="2" customFormat="1" ht="114.75" hidden="1" spans="1:40">
      <c r="A465" s="33">
        <v>145</v>
      </c>
      <c r="B465" s="34" t="s">
        <v>864</v>
      </c>
      <c r="C465" s="34" t="s">
        <v>865</v>
      </c>
      <c r="D465" s="34" t="s">
        <v>2037</v>
      </c>
      <c r="E465" s="34" t="s">
        <v>2292</v>
      </c>
      <c r="F465" s="34" t="s">
        <v>284</v>
      </c>
      <c r="G465" s="34" t="s">
        <v>2293</v>
      </c>
      <c r="H465" s="34" t="s">
        <v>48</v>
      </c>
      <c r="I465" s="59" t="s">
        <v>2294</v>
      </c>
      <c r="J465" s="34">
        <v>107</v>
      </c>
      <c r="K465" s="34">
        <v>107</v>
      </c>
      <c r="L465" s="34"/>
      <c r="M465" s="34"/>
      <c r="N465" s="59" t="s">
        <v>2295</v>
      </c>
      <c r="O465" s="59"/>
      <c r="P465" s="65">
        <v>705</v>
      </c>
      <c r="Q465" s="34" t="s">
        <v>52</v>
      </c>
      <c r="R465" s="34" t="s">
        <v>52</v>
      </c>
      <c r="S465" s="34" t="s">
        <v>52</v>
      </c>
      <c r="T465" s="34" t="s">
        <v>2042</v>
      </c>
      <c r="U465" s="34" t="s">
        <v>289</v>
      </c>
      <c r="V465" s="34" t="s">
        <v>2057</v>
      </c>
      <c r="W465" s="87" t="s">
        <v>2058</v>
      </c>
      <c r="X465" s="34" t="s">
        <v>56</v>
      </c>
      <c r="Y465" s="107">
        <v>45321</v>
      </c>
      <c r="Z465" s="107">
        <v>45627</v>
      </c>
      <c r="AA465" s="104" t="s">
        <v>57</v>
      </c>
      <c r="AB465" s="37"/>
      <c r="AC465" s="37"/>
      <c r="AD465" s="115" t="s">
        <v>2043</v>
      </c>
      <c r="AE465" s="105"/>
      <c r="AF465" s="205"/>
      <c r="AG465" s="34" t="s">
        <v>52</v>
      </c>
      <c r="AH465" s="34">
        <v>107</v>
      </c>
      <c r="AI465" s="34">
        <v>11</v>
      </c>
      <c r="AJ465" s="34"/>
      <c r="AK465" s="34">
        <f t="shared" si="23"/>
        <v>96</v>
      </c>
      <c r="AL465" s="213">
        <f t="shared" si="22"/>
        <v>0</v>
      </c>
      <c r="AN465" s="214"/>
    </row>
    <row r="466" s="2" customFormat="1" ht="78" hidden="1" customHeight="1" spans="1:40">
      <c r="A466" s="34">
        <v>146</v>
      </c>
      <c r="B466" s="34" t="s">
        <v>864</v>
      </c>
      <c r="C466" s="34" t="s">
        <v>865</v>
      </c>
      <c r="D466" s="34" t="s">
        <v>2037</v>
      </c>
      <c r="E466" s="34" t="s">
        <v>2296</v>
      </c>
      <c r="F466" s="34" t="s">
        <v>112</v>
      </c>
      <c r="G466" s="34" t="s">
        <v>2297</v>
      </c>
      <c r="H466" s="34" t="s">
        <v>48</v>
      </c>
      <c r="I466" s="59" t="s">
        <v>2298</v>
      </c>
      <c r="J466" s="34">
        <v>59</v>
      </c>
      <c r="K466" s="34">
        <v>59</v>
      </c>
      <c r="L466" s="34"/>
      <c r="M466" s="34"/>
      <c r="N466" s="59" t="s">
        <v>2299</v>
      </c>
      <c r="O466" s="59"/>
      <c r="P466" s="65">
        <v>802</v>
      </c>
      <c r="Q466" s="34" t="s">
        <v>52</v>
      </c>
      <c r="R466" s="34" t="s">
        <v>52</v>
      </c>
      <c r="S466" s="34" t="s">
        <v>52</v>
      </c>
      <c r="T466" s="34" t="s">
        <v>2042</v>
      </c>
      <c r="U466" s="34" t="s">
        <v>118</v>
      </c>
      <c r="V466" s="34" t="s">
        <v>2066</v>
      </c>
      <c r="W466" s="87" t="s">
        <v>2067</v>
      </c>
      <c r="X466" s="34" t="s">
        <v>56</v>
      </c>
      <c r="Y466" s="107">
        <v>45322</v>
      </c>
      <c r="Z466" s="107">
        <v>45627</v>
      </c>
      <c r="AA466" s="104" t="s">
        <v>57</v>
      </c>
      <c r="AB466" s="37"/>
      <c r="AC466" s="37"/>
      <c r="AD466" s="115" t="s">
        <v>2043</v>
      </c>
      <c r="AE466" s="105"/>
      <c r="AF466" s="205"/>
      <c r="AG466" s="34" t="s">
        <v>52</v>
      </c>
      <c r="AH466" s="34">
        <v>59</v>
      </c>
      <c r="AI466" s="34">
        <v>6</v>
      </c>
      <c r="AJ466" s="34"/>
      <c r="AK466" s="34">
        <f t="shared" si="23"/>
        <v>53</v>
      </c>
      <c r="AL466" s="213">
        <f t="shared" si="22"/>
        <v>0</v>
      </c>
      <c r="AN466" s="214"/>
    </row>
    <row r="467" s="2" customFormat="1" ht="81" hidden="1" customHeight="1" spans="1:40">
      <c r="A467" s="34">
        <v>147</v>
      </c>
      <c r="B467" s="34" t="s">
        <v>864</v>
      </c>
      <c r="C467" s="34" t="s">
        <v>865</v>
      </c>
      <c r="D467" s="34" t="s">
        <v>2037</v>
      </c>
      <c r="E467" s="34" t="s">
        <v>2300</v>
      </c>
      <c r="F467" s="34" t="s">
        <v>207</v>
      </c>
      <c r="G467" s="34" t="s">
        <v>1285</v>
      </c>
      <c r="H467" s="34" t="s">
        <v>48</v>
      </c>
      <c r="I467" s="59" t="s">
        <v>2301</v>
      </c>
      <c r="J467" s="34">
        <v>42.4</v>
      </c>
      <c r="K467" s="34">
        <v>42.4</v>
      </c>
      <c r="L467" s="34"/>
      <c r="M467" s="34"/>
      <c r="N467" s="59" t="s">
        <v>2302</v>
      </c>
      <c r="O467" s="59"/>
      <c r="P467" s="65">
        <v>314</v>
      </c>
      <c r="Q467" s="34" t="s">
        <v>52</v>
      </c>
      <c r="R467" s="34" t="s">
        <v>52</v>
      </c>
      <c r="S467" s="34" t="s">
        <v>52</v>
      </c>
      <c r="T467" s="34" t="s">
        <v>2042</v>
      </c>
      <c r="U467" s="34" t="s">
        <v>212</v>
      </c>
      <c r="V467" s="34" t="s">
        <v>2091</v>
      </c>
      <c r="W467" s="87" t="s">
        <v>2092</v>
      </c>
      <c r="X467" s="34" t="s">
        <v>56</v>
      </c>
      <c r="Y467" s="107">
        <v>45321</v>
      </c>
      <c r="Z467" s="107">
        <v>45627</v>
      </c>
      <c r="AA467" s="104" t="s">
        <v>57</v>
      </c>
      <c r="AB467" s="37"/>
      <c r="AC467" s="37"/>
      <c r="AD467" s="115" t="s">
        <v>2043</v>
      </c>
      <c r="AE467" s="105"/>
      <c r="AF467" s="205"/>
      <c r="AG467" s="34" t="s">
        <v>52</v>
      </c>
      <c r="AH467" s="34">
        <v>42.4</v>
      </c>
      <c r="AI467" s="34">
        <v>4</v>
      </c>
      <c r="AJ467" s="34"/>
      <c r="AK467" s="34">
        <f t="shared" si="23"/>
        <v>38.4</v>
      </c>
      <c r="AL467" s="213">
        <f t="shared" si="22"/>
        <v>0</v>
      </c>
      <c r="AN467" s="214"/>
    </row>
    <row r="468" s="2" customFormat="1" ht="76" hidden="1" customHeight="1" spans="1:40">
      <c r="A468" s="33">
        <v>148</v>
      </c>
      <c r="B468" s="34" t="s">
        <v>864</v>
      </c>
      <c r="C468" s="33" t="s">
        <v>865</v>
      </c>
      <c r="D468" s="33" t="s">
        <v>2037</v>
      </c>
      <c r="E468" s="34" t="s">
        <v>2303</v>
      </c>
      <c r="F468" s="33" t="s">
        <v>326</v>
      </c>
      <c r="G468" s="33" t="s">
        <v>2304</v>
      </c>
      <c r="H468" s="33" t="s">
        <v>48</v>
      </c>
      <c r="I468" s="55" t="s">
        <v>2305</v>
      </c>
      <c r="J468" s="34">
        <v>290</v>
      </c>
      <c r="K468" s="34">
        <v>290</v>
      </c>
      <c r="L468" s="33"/>
      <c r="M468" s="33"/>
      <c r="N468" s="55" t="s">
        <v>2306</v>
      </c>
      <c r="O468" s="55"/>
      <c r="P468" s="180">
        <v>2692</v>
      </c>
      <c r="Q468" s="33" t="s">
        <v>52</v>
      </c>
      <c r="R468" s="33" t="s">
        <v>52</v>
      </c>
      <c r="S468" s="33" t="s">
        <v>52</v>
      </c>
      <c r="T468" s="33" t="s">
        <v>2042</v>
      </c>
      <c r="U468" s="33" t="s">
        <v>331</v>
      </c>
      <c r="V468" s="33" t="s">
        <v>2101</v>
      </c>
      <c r="W468" s="86" t="s">
        <v>2102</v>
      </c>
      <c r="X468" s="34" t="s">
        <v>56</v>
      </c>
      <c r="Y468" s="104">
        <v>45321</v>
      </c>
      <c r="Z468" s="104">
        <v>45627</v>
      </c>
      <c r="AA468" s="104" t="s">
        <v>57</v>
      </c>
      <c r="AB468" s="37"/>
      <c r="AC468" s="37"/>
      <c r="AD468" s="115" t="s">
        <v>2043</v>
      </c>
      <c r="AE468" s="105"/>
      <c r="AF468" s="205"/>
      <c r="AG468" s="34" t="s">
        <v>52</v>
      </c>
      <c r="AH468" s="34">
        <v>290</v>
      </c>
      <c r="AI468" s="34">
        <v>29</v>
      </c>
      <c r="AJ468" s="33"/>
      <c r="AK468" s="33">
        <f t="shared" si="23"/>
        <v>261</v>
      </c>
      <c r="AL468" s="213">
        <f t="shared" si="22"/>
        <v>0</v>
      </c>
      <c r="AN468" s="214"/>
    </row>
    <row r="469" s="2" customFormat="1" ht="64" hidden="1" customHeight="1" spans="1:40">
      <c r="A469" s="34">
        <v>149</v>
      </c>
      <c r="B469" s="34" t="s">
        <v>864</v>
      </c>
      <c r="C469" s="33" t="s">
        <v>865</v>
      </c>
      <c r="D469" s="33" t="s">
        <v>2037</v>
      </c>
      <c r="E469" s="33" t="s">
        <v>2307</v>
      </c>
      <c r="F469" s="33" t="s">
        <v>284</v>
      </c>
      <c r="G469" s="33" t="s">
        <v>2308</v>
      </c>
      <c r="H469" s="33" t="s">
        <v>48</v>
      </c>
      <c r="I469" s="55" t="s">
        <v>2309</v>
      </c>
      <c r="J469" s="34">
        <v>15</v>
      </c>
      <c r="K469" s="34">
        <v>15</v>
      </c>
      <c r="L469" s="33"/>
      <c r="M469" s="33"/>
      <c r="N469" s="55" t="s">
        <v>2310</v>
      </c>
      <c r="O469" s="55"/>
      <c r="P469" s="180">
        <v>91</v>
      </c>
      <c r="Q469" s="33" t="s">
        <v>52</v>
      </c>
      <c r="R469" s="33" t="s">
        <v>52</v>
      </c>
      <c r="S469" s="33" t="s">
        <v>52</v>
      </c>
      <c r="T469" s="33" t="s">
        <v>2042</v>
      </c>
      <c r="U469" s="33" t="s">
        <v>289</v>
      </c>
      <c r="V469" s="33" t="s">
        <v>2057</v>
      </c>
      <c r="W469" s="86" t="s">
        <v>2058</v>
      </c>
      <c r="X469" s="34" t="s">
        <v>56</v>
      </c>
      <c r="Y469" s="104">
        <v>45321</v>
      </c>
      <c r="Z469" s="104">
        <v>45627</v>
      </c>
      <c r="AA469" s="104" t="s">
        <v>57</v>
      </c>
      <c r="AB469" s="37"/>
      <c r="AC469" s="37"/>
      <c r="AD469" s="115" t="s">
        <v>2043</v>
      </c>
      <c r="AE469" s="105"/>
      <c r="AF469" s="205"/>
      <c r="AG469" s="34" t="s">
        <v>52</v>
      </c>
      <c r="AH469" s="34">
        <v>15</v>
      </c>
      <c r="AI469" s="34">
        <v>2</v>
      </c>
      <c r="AJ469" s="33"/>
      <c r="AK469" s="33">
        <f t="shared" si="23"/>
        <v>13</v>
      </c>
      <c r="AL469" s="213">
        <f t="shared" si="22"/>
        <v>0</v>
      </c>
      <c r="AN469" s="214"/>
    </row>
    <row r="470" s="2" customFormat="1" ht="62" hidden="1" customHeight="1" spans="1:40">
      <c r="A470" s="34">
        <v>150</v>
      </c>
      <c r="B470" s="34" t="s">
        <v>864</v>
      </c>
      <c r="C470" s="33" t="s">
        <v>865</v>
      </c>
      <c r="D470" s="33" t="s">
        <v>2037</v>
      </c>
      <c r="E470" s="33" t="s">
        <v>2311</v>
      </c>
      <c r="F470" s="33" t="s">
        <v>284</v>
      </c>
      <c r="G470" s="33" t="s">
        <v>2312</v>
      </c>
      <c r="H470" s="33" t="s">
        <v>48</v>
      </c>
      <c r="I470" s="55" t="s">
        <v>2313</v>
      </c>
      <c r="J470" s="34">
        <v>30</v>
      </c>
      <c r="K470" s="34">
        <v>30</v>
      </c>
      <c r="L470" s="33"/>
      <c r="M470" s="33"/>
      <c r="N470" s="55" t="s">
        <v>2314</v>
      </c>
      <c r="O470" s="55"/>
      <c r="P470" s="180">
        <v>345</v>
      </c>
      <c r="Q470" s="33" t="s">
        <v>52</v>
      </c>
      <c r="R470" s="33" t="s">
        <v>52</v>
      </c>
      <c r="S470" s="33" t="s">
        <v>52</v>
      </c>
      <c r="T470" s="33" t="s">
        <v>2042</v>
      </c>
      <c r="U470" s="33" t="s">
        <v>289</v>
      </c>
      <c r="V470" s="33" t="s">
        <v>2057</v>
      </c>
      <c r="W470" s="86" t="s">
        <v>2058</v>
      </c>
      <c r="X470" s="34" t="s">
        <v>56</v>
      </c>
      <c r="Y470" s="104">
        <v>45321</v>
      </c>
      <c r="Z470" s="104">
        <v>45627</v>
      </c>
      <c r="AA470" s="104" t="s">
        <v>57</v>
      </c>
      <c r="AB470" s="37"/>
      <c r="AC470" s="37"/>
      <c r="AD470" s="115" t="s">
        <v>2043</v>
      </c>
      <c r="AE470" s="105"/>
      <c r="AF470" s="205"/>
      <c r="AG470" s="34" t="s">
        <v>52</v>
      </c>
      <c r="AH470" s="34">
        <v>30</v>
      </c>
      <c r="AI470" s="34">
        <v>3</v>
      </c>
      <c r="AJ470" s="33"/>
      <c r="AK470" s="33">
        <f t="shared" si="23"/>
        <v>27</v>
      </c>
      <c r="AL470" s="213">
        <f t="shared" si="22"/>
        <v>0</v>
      </c>
      <c r="AN470" s="214"/>
    </row>
    <row r="471" s="2" customFormat="1" ht="105" hidden="1" customHeight="1" spans="1:40">
      <c r="A471" s="33">
        <v>151</v>
      </c>
      <c r="B471" s="34" t="s">
        <v>864</v>
      </c>
      <c r="C471" s="33" t="s">
        <v>865</v>
      </c>
      <c r="D471" s="33" t="s">
        <v>2037</v>
      </c>
      <c r="E471" s="33" t="s">
        <v>2315</v>
      </c>
      <c r="F471" s="33" t="s">
        <v>270</v>
      </c>
      <c r="G471" s="33" t="s">
        <v>2316</v>
      </c>
      <c r="H471" s="33" t="s">
        <v>48</v>
      </c>
      <c r="I471" s="55" t="s">
        <v>2317</v>
      </c>
      <c r="J471" s="34">
        <v>89.7</v>
      </c>
      <c r="K471" s="34">
        <v>89.7</v>
      </c>
      <c r="L471" s="33"/>
      <c r="M471" s="33"/>
      <c r="N471" s="55" t="s">
        <v>2318</v>
      </c>
      <c r="O471" s="55"/>
      <c r="P471" s="180">
        <v>15404</v>
      </c>
      <c r="Q471" s="33" t="s">
        <v>52</v>
      </c>
      <c r="R471" s="33" t="s">
        <v>52</v>
      </c>
      <c r="S471" s="33" t="s">
        <v>52</v>
      </c>
      <c r="T471" s="33" t="s">
        <v>2042</v>
      </c>
      <c r="U471" s="33" t="s">
        <v>275</v>
      </c>
      <c r="V471" s="33" t="s">
        <v>508</v>
      </c>
      <c r="W471" s="86">
        <v>13508815282</v>
      </c>
      <c r="X471" s="34" t="s">
        <v>56</v>
      </c>
      <c r="Y471" s="104">
        <v>45301</v>
      </c>
      <c r="Z471" s="104">
        <v>45627</v>
      </c>
      <c r="AA471" s="104" t="s">
        <v>57</v>
      </c>
      <c r="AB471" s="37"/>
      <c r="AC471" s="37"/>
      <c r="AD471" s="115" t="s">
        <v>2043</v>
      </c>
      <c r="AE471" s="105"/>
      <c r="AF471" s="205"/>
      <c r="AG471" s="34" t="s">
        <v>52</v>
      </c>
      <c r="AH471" s="34">
        <v>89.7</v>
      </c>
      <c r="AI471" s="34">
        <v>9</v>
      </c>
      <c r="AJ471" s="33"/>
      <c r="AK471" s="33">
        <f t="shared" si="23"/>
        <v>80.7</v>
      </c>
      <c r="AL471" s="213">
        <f t="shared" si="22"/>
        <v>0</v>
      </c>
      <c r="AN471" s="214"/>
    </row>
    <row r="472" s="2" customFormat="1" ht="103" hidden="1" customHeight="1" spans="1:40">
      <c r="A472" s="34">
        <v>152</v>
      </c>
      <c r="B472" s="34" t="s">
        <v>864</v>
      </c>
      <c r="C472" s="33" t="s">
        <v>865</v>
      </c>
      <c r="D472" s="33" t="s">
        <v>2037</v>
      </c>
      <c r="E472" s="33" t="s">
        <v>2319</v>
      </c>
      <c r="F472" s="33" t="s">
        <v>215</v>
      </c>
      <c r="G472" s="33" t="s">
        <v>1265</v>
      </c>
      <c r="H472" s="33" t="s">
        <v>48</v>
      </c>
      <c r="I472" s="55" t="s">
        <v>2320</v>
      </c>
      <c r="J472" s="34">
        <v>130.17</v>
      </c>
      <c r="K472" s="34">
        <v>130.17</v>
      </c>
      <c r="L472" s="33"/>
      <c r="M472" s="33"/>
      <c r="N472" s="55" t="s">
        <v>2321</v>
      </c>
      <c r="O472" s="55"/>
      <c r="P472" s="180">
        <v>658</v>
      </c>
      <c r="Q472" s="33" t="s">
        <v>52</v>
      </c>
      <c r="R472" s="33" t="s">
        <v>52</v>
      </c>
      <c r="S472" s="33" t="s">
        <v>52</v>
      </c>
      <c r="T472" s="33" t="s">
        <v>2042</v>
      </c>
      <c r="U472" s="33" t="s">
        <v>220</v>
      </c>
      <c r="V472" s="33" t="s">
        <v>2322</v>
      </c>
      <c r="W472" s="86" t="s">
        <v>2323</v>
      </c>
      <c r="X472" s="34" t="s">
        <v>56</v>
      </c>
      <c r="Y472" s="104">
        <v>45321</v>
      </c>
      <c r="Z472" s="104">
        <v>45627</v>
      </c>
      <c r="AA472" s="104" t="s">
        <v>57</v>
      </c>
      <c r="AB472" s="37"/>
      <c r="AC472" s="37"/>
      <c r="AD472" s="115" t="s">
        <v>2043</v>
      </c>
      <c r="AE472" s="105"/>
      <c r="AF472" s="205"/>
      <c r="AG472" s="34" t="s">
        <v>52</v>
      </c>
      <c r="AH472" s="34">
        <v>130.17</v>
      </c>
      <c r="AI472" s="34">
        <v>13</v>
      </c>
      <c r="AJ472" s="33"/>
      <c r="AK472" s="33">
        <f t="shared" si="23"/>
        <v>117.17</v>
      </c>
      <c r="AL472" s="213">
        <f t="shared" si="22"/>
        <v>0</v>
      </c>
      <c r="AN472" s="214"/>
    </row>
    <row r="473" s="2" customFormat="1" ht="105" hidden="1" customHeight="1" spans="1:40">
      <c r="A473" s="34">
        <v>153</v>
      </c>
      <c r="B473" s="34" t="s">
        <v>864</v>
      </c>
      <c r="C473" s="37" t="s">
        <v>865</v>
      </c>
      <c r="D473" s="37" t="s">
        <v>2037</v>
      </c>
      <c r="E473" s="33" t="s">
        <v>2324</v>
      </c>
      <c r="F473" s="33" t="s">
        <v>975</v>
      </c>
      <c r="G473" s="33" t="s">
        <v>1127</v>
      </c>
      <c r="H473" s="33" t="s">
        <v>48</v>
      </c>
      <c r="I473" s="55" t="s">
        <v>2325</v>
      </c>
      <c r="J473" s="34">
        <v>108.9</v>
      </c>
      <c r="K473" s="34">
        <v>108.9</v>
      </c>
      <c r="L473" s="33"/>
      <c r="M473" s="33"/>
      <c r="N473" s="73" t="s">
        <v>2326</v>
      </c>
      <c r="O473" s="73"/>
      <c r="P473" s="218">
        <v>1949</v>
      </c>
      <c r="Q473" s="37" t="s">
        <v>52</v>
      </c>
      <c r="R473" s="37" t="s">
        <v>52</v>
      </c>
      <c r="S473" s="37" t="s">
        <v>52</v>
      </c>
      <c r="T473" s="37" t="s">
        <v>2042</v>
      </c>
      <c r="U473" s="37" t="s">
        <v>979</v>
      </c>
      <c r="V473" s="37" t="s">
        <v>1458</v>
      </c>
      <c r="W473" s="91">
        <v>15911934921</v>
      </c>
      <c r="X473" s="34" t="s">
        <v>56</v>
      </c>
      <c r="Y473" s="124">
        <v>45321</v>
      </c>
      <c r="Z473" s="124">
        <v>45627</v>
      </c>
      <c r="AA473" s="104" t="s">
        <v>57</v>
      </c>
      <c r="AB473" s="37"/>
      <c r="AC473" s="37"/>
      <c r="AD473" s="115" t="s">
        <v>2043</v>
      </c>
      <c r="AE473" s="105"/>
      <c r="AF473" s="205"/>
      <c r="AG473" s="34" t="s">
        <v>52</v>
      </c>
      <c r="AH473" s="34">
        <v>108.9</v>
      </c>
      <c r="AI473" s="34">
        <v>11</v>
      </c>
      <c r="AJ473" s="33"/>
      <c r="AK473" s="33">
        <f t="shared" si="23"/>
        <v>97.9</v>
      </c>
      <c r="AL473" s="213">
        <f t="shared" si="22"/>
        <v>0</v>
      </c>
      <c r="AN473" s="214"/>
    </row>
    <row r="474" s="2" customFormat="1" ht="68" hidden="1" customHeight="1" spans="1:40">
      <c r="A474" s="33">
        <v>154</v>
      </c>
      <c r="B474" s="34" t="s">
        <v>864</v>
      </c>
      <c r="C474" s="37" t="s">
        <v>865</v>
      </c>
      <c r="D474" s="37" t="s">
        <v>2037</v>
      </c>
      <c r="E474" s="33" t="s">
        <v>2327</v>
      </c>
      <c r="F474" s="33" t="s">
        <v>198</v>
      </c>
      <c r="G474" s="33" t="s">
        <v>2328</v>
      </c>
      <c r="H474" s="33" t="s">
        <v>48</v>
      </c>
      <c r="I474" s="55" t="s">
        <v>2329</v>
      </c>
      <c r="J474" s="34">
        <v>141</v>
      </c>
      <c r="K474" s="34"/>
      <c r="L474" s="33">
        <v>141</v>
      </c>
      <c r="M474" s="33"/>
      <c r="N474" s="73" t="s">
        <v>2330</v>
      </c>
      <c r="O474" s="73"/>
      <c r="P474" s="218">
        <v>976</v>
      </c>
      <c r="Q474" s="37" t="s">
        <v>52</v>
      </c>
      <c r="R474" s="37" t="s">
        <v>52</v>
      </c>
      <c r="S474" s="37" t="s">
        <v>52</v>
      </c>
      <c r="T474" s="37" t="s">
        <v>2042</v>
      </c>
      <c r="U474" s="37" t="s">
        <v>203</v>
      </c>
      <c r="V474" s="37" t="s">
        <v>2331</v>
      </c>
      <c r="W474" s="91" t="s">
        <v>2332</v>
      </c>
      <c r="X474" s="34" t="s">
        <v>56</v>
      </c>
      <c r="Y474" s="124">
        <v>45321</v>
      </c>
      <c r="Z474" s="124">
        <v>45627</v>
      </c>
      <c r="AA474" s="104" t="s">
        <v>57</v>
      </c>
      <c r="AB474" s="37"/>
      <c r="AC474" s="37"/>
      <c r="AD474" s="115" t="s">
        <v>2043</v>
      </c>
      <c r="AE474" s="105"/>
      <c r="AF474" s="205"/>
      <c r="AG474" s="34" t="s">
        <v>520</v>
      </c>
      <c r="AH474" s="34">
        <v>141</v>
      </c>
      <c r="AI474" s="34"/>
      <c r="AJ474" s="34">
        <v>141</v>
      </c>
      <c r="AK474" s="33">
        <f t="shared" si="23"/>
        <v>0</v>
      </c>
      <c r="AL474" s="213">
        <f t="shared" si="22"/>
        <v>0</v>
      </c>
      <c r="AM474" s="2">
        <f>141-300</f>
        <v>-159</v>
      </c>
      <c r="AN474" s="214">
        <f>L474-AJ474</f>
        <v>0</v>
      </c>
    </row>
    <row r="475" s="2" customFormat="1" ht="76" hidden="1" customHeight="1" spans="1:40">
      <c r="A475" s="34">
        <v>155</v>
      </c>
      <c r="B475" s="34" t="s">
        <v>864</v>
      </c>
      <c r="C475" s="37" t="s">
        <v>865</v>
      </c>
      <c r="D475" s="37" t="s">
        <v>2037</v>
      </c>
      <c r="E475" s="33" t="s">
        <v>2333</v>
      </c>
      <c r="F475" s="33" t="s">
        <v>326</v>
      </c>
      <c r="G475" s="33" t="s">
        <v>1770</v>
      </c>
      <c r="H475" s="33" t="s">
        <v>48</v>
      </c>
      <c r="I475" s="55" t="s">
        <v>2334</v>
      </c>
      <c r="J475" s="34">
        <v>46</v>
      </c>
      <c r="K475" s="34">
        <v>46</v>
      </c>
      <c r="L475" s="33"/>
      <c r="M475" s="33"/>
      <c r="N475" s="73" t="s">
        <v>2335</v>
      </c>
      <c r="O475" s="73"/>
      <c r="P475" s="218">
        <v>122</v>
      </c>
      <c r="Q475" s="37" t="s">
        <v>52</v>
      </c>
      <c r="R475" s="37" t="s">
        <v>52</v>
      </c>
      <c r="S475" s="37" t="s">
        <v>52</v>
      </c>
      <c r="T475" s="37" t="s">
        <v>2042</v>
      </c>
      <c r="U475" s="37" t="s">
        <v>331</v>
      </c>
      <c r="V475" s="37" t="s">
        <v>2101</v>
      </c>
      <c r="W475" s="91" t="s">
        <v>2102</v>
      </c>
      <c r="X475" s="34" t="s">
        <v>56</v>
      </c>
      <c r="Y475" s="124">
        <v>45321</v>
      </c>
      <c r="Z475" s="124">
        <v>45627</v>
      </c>
      <c r="AA475" s="104" t="s">
        <v>57</v>
      </c>
      <c r="AB475" s="37"/>
      <c r="AC475" s="37"/>
      <c r="AD475" s="115" t="s">
        <v>2043</v>
      </c>
      <c r="AE475" s="105"/>
      <c r="AF475" s="205"/>
      <c r="AG475" s="34" t="s">
        <v>52</v>
      </c>
      <c r="AH475" s="34">
        <v>46</v>
      </c>
      <c r="AI475" s="34">
        <v>5</v>
      </c>
      <c r="AJ475" s="33"/>
      <c r="AK475" s="33">
        <f t="shared" si="23"/>
        <v>41</v>
      </c>
      <c r="AL475" s="213">
        <f t="shared" si="22"/>
        <v>0</v>
      </c>
      <c r="AN475" s="214"/>
    </row>
    <row r="476" s="2" customFormat="1" ht="64" hidden="1" customHeight="1" spans="1:40">
      <c r="A476" s="34">
        <v>156</v>
      </c>
      <c r="B476" s="34" t="s">
        <v>864</v>
      </c>
      <c r="C476" s="37" t="s">
        <v>865</v>
      </c>
      <c r="D476" s="37" t="s">
        <v>2037</v>
      </c>
      <c r="E476" s="33" t="s">
        <v>2336</v>
      </c>
      <c r="F476" s="33" t="s">
        <v>68</v>
      </c>
      <c r="G476" s="33" t="s">
        <v>2337</v>
      </c>
      <c r="H476" s="33" t="s">
        <v>48</v>
      </c>
      <c r="I476" s="55" t="s">
        <v>2338</v>
      </c>
      <c r="J476" s="34">
        <v>347.6</v>
      </c>
      <c r="K476" s="34">
        <v>347.6</v>
      </c>
      <c r="L476" s="33"/>
      <c r="M476" s="33"/>
      <c r="N476" s="73" t="s">
        <v>2339</v>
      </c>
      <c r="O476" s="73"/>
      <c r="P476" s="218">
        <v>1169</v>
      </c>
      <c r="Q476" s="37" t="s">
        <v>52</v>
      </c>
      <c r="R476" s="37" t="s">
        <v>52</v>
      </c>
      <c r="S476" s="37" t="s">
        <v>52</v>
      </c>
      <c r="T476" s="37" t="s">
        <v>2042</v>
      </c>
      <c r="U476" s="37" t="s">
        <v>363</v>
      </c>
      <c r="V476" s="37" t="s">
        <v>2340</v>
      </c>
      <c r="W476" s="91" t="s">
        <v>2341</v>
      </c>
      <c r="X476" s="34" t="s">
        <v>56</v>
      </c>
      <c r="Y476" s="124">
        <v>45321</v>
      </c>
      <c r="Z476" s="124">
        <v>45627</v>
      </c>
      <c r="AA476" s="104" t="s">
        <v>57</v>
      </c>
      <c r="AB476" s="37"/>
      <c r="AC476" s="37"/>
      <c r="AD476" s="115" t="s">
        <v>2043</v>
      </c>
      <c r="AE476" s="105"/>
      <c r="AF476" s="205"/>
      <c r="AG476" s="34" t="s">
        <v>52</v>
      </c>
      <c r="AH476" s="34">
        <v>347.6</v>
      </c>
      <c r="AI476" s="34">
        <v>35</v>
      </c>
      <c r="AJ476" s="33"/>
      <c r="AK476" s="33">
        <f t="shared" si="23"/>
        <v>312.6</v>
      </c>
      <c r="AL476" s="213">
        <f t="shared" si="22"/>
        <v>0</v>
      </c>
      <c r="AN476" s="214"/>
    </row>
    <row r="477" s="2" customFormat="1" ht="51" hidden="1" spans="1:40">
      <c r="A477" s="33">
        <v>157</v>
      </c>
      <c r="B477" s="34" t="s">
        <v>864</v>
      </c>
      <c r="C477" s="37" t="s">
        <v>865</v>
      </c>
      <c r="D477" s="37" t="s">
        <v>2037</v>
      </c>
      <c r="E477" s="33" t="s">
        <v>2342</v>
      </c>
      <c r="F477" s="33" t="s">
        <v>270</v>
      </c>
      <c r="G477" s="33" t="s">
        <v>2343</v>
      </c>
      <c r="H477" s="33" t="s">
        <v>48</v>
      </c>
      <c r="I477" s="55" t="s">
        <v>2344</v>
      </c>
      <c r="J477" s="34">
        <v>97</v>
      </c>
      <c r="K477" s="34">
        <v>97</v>
      </c>
      <c r="L477" s="33"/>
      <c r="M477" s="33"/>
      <c r="N477" s="73" t="s">
        <v>2345</v>
      </c>
      <c r="O477" s="73"/>
      <c r="P477" s="218">
        <v>4140</v>
      </c>
      <c r="Q477" s="37" t="s">
        <v>52</v>
      </c>
      <c r="R477" s="37" t="s">
        <v>52</v>
      </c>
      <c r="S477" s="37" t="s">
        <v>52</v>
      </c>
      <c r="T477" s="37" t="s">
        <v>2042</v>
      </c>
      <c r="U477" s="37" t="s">
        <v>275</v>
      </c>
      <c r="V477" s="37" t="s">
        <v>508</v>
      </c>
      <c r="W477" s="91">
        <v>13508815282</v>
      </c>
      <c r="X477" s="34" t="s">
        <v>56</v>
      </c>
      <c r="Y477" s="124">
        <v>45304</v>
      </c>
      <c r="Z477" s="124">
        <v>45627</v>
      </c>
      <c r="AA477" s="104" t="s">
        <v>57</v>
      </c>
      <c r="AB477" s="37"/>
      <c r="AC477" s="37"/>
      <c r="AD477" s="115" t="s">
        <v>2043</v>
      </c>
      <c r="AE477" s="105"/>
      <c r="AF477" s="205"/>
      <c r="AG477" s="34" t="s">
        <v>52</v>
      </c>
      <c r="AH477" s="34">
        <v>97</v>
      </c>
      <c r="AI477" s="34">
        <v>10</v>
      </c>
      <c r="AJ477" s="33"/>
      <c r="AK477" s="33">
        <f t="shared" si="23"/>
        <v>87</v>
      </c>
      <c r="AL477" s="213">
        <f t="shared" si="22"/>
        <v>0</v>
      </c>
      <c r="AN477" s="214"/>
    </row>
    <row r="478" s="2" customFormat="1" ht="60" hidden="1" customHeight="1" spans="1:40">
      <c r="A478" s="34">
        <v>158</v>
      </c>
      <c r="B478" s="34" t="s">
        <v>864</v>
      </c>
      <c r="C478" s="37" t="s">
        <v>865</v>
      </c>
      <c r="D478" s="37" t="s">
        <v>2037</v>
      </c>
      <c r="E478" s="33" t="s">
        <v>2346</v>
      </c>
      <c r="F478" s="33" t="s">
        <v>270</v>
      </c>
      <c r="G478" s="33" t="s">
        <v>2347</v>
      </c>
      <c r="H478" s="33" t="s">
        <v>48</v>
      </c>
      <c r="I478" s="55" t="s">
        <v>2348</v>
      </c>
      <c r="J478" s="34">
        <v>20</v>
      </c>
      <c r="K478" s="34">
        <v>20</v>
      </c>
      <c r="L478" s="33"/>
      <c r="M478" s="33"/>
      <c r="N478" s="73" t="s">
        <v>2349</v>
      </c>
      <c r="O478" s="73"/>
      <c r="P478" s="218">
        <v>289</v>
      </c>
      <c r="Q478" s="37" t="s">
        <v>52</v>
      </c>
      <c r="R478" s="37" t="s">
        <v>52</v>
      </c>
      <c r="S478" s="37" t="s">
        <v>52</v>
      </c>
      <c r="T478" s="37" t="s">
        <v>2042</v>
      </c>
      <c r="U478" s="37" t="s">
        <v>275</v>
      </c>
      <c r="V478" s="37" t="s">
        <v>508</v>
      </c>
      <c r="W478" s="91">
        <v>13508815282</v>
      </c>
      <c r="X478" s="34" t="s">
        <v>56</v>
      </c>
      <c r="Y478" s="124">
        <v>45305</v>
      </c>
      <c r="Z478" s="124">
        <v>45627</v>
      </c>
      <c r="AA478" s="104" t="s">
        <v>57</v>
      </c>
      <c r="AB478" s="37"/>
      <c r="AC478" s="37"/>
      <c r="AD478" s="115" t="s">
        <v>2043</v>
      </c>
      <c r="AE478" s="105"/>
      <c r="AF478" s="205"/>
      <c r="AG478" s="34" t="s">
        <v>52</v>
      </c>
      <c r="AH478" s="34">
        <v>20</v>
      </c>
      <c r="AI478" s="34">
        <v>2</v>
      </c>
      <c r="AJ478" s="33"/>
      <c r="AK478" s="33">
        <f t="shared" si="23"/>
        <v>18</v>
      </c>
      <c r="AL478" s="213">
        <f t="shared" si="22"/>
        <v>0</v>
      </c>
      <c r="AN478" s="214"/>
    </row>
    <row r="479" s="2" customFormat="1" ht="91" hidden="1" customHeight="1" spans="1:40">
      <c r="A479" s="34">
        <v>159</v>
      </c>
      <c r="B479" s="34" t="s">
        <v>864</v>
      </c>
      <c r="C479" s="37" t="s">
        <v>865</v>
      </c>
      <c r="D479" s="37" t="s">
        <v>2037</v>
      </c>
      <c r="E479" s="33" t="s">
        <v>2350</v>
      </c>
      <c r="F479" s="33" t="s">
        <v>223</v>
      </c>
      <c r="G479" s="33" t="s">
        <v>2351</v>
      </c>
      <c r="H479" s="33" t="s">
        <v>48</v>
      </c>
      <c r="I479" s="55" t="s">
        <v>2352</v>
      </c>
      <c r="J479" s="34">
        <v>39</v>
      </c>
      <c r="K479" s="34">
        <v>39</v>
      </c>
      <c r="L479" s="33"/>
      <c r="M479" s="33"/>
      <c r="N479" s="73" t="s">
        <v>2353</v>
      </c>
      <c r="O479" s="73"/>
      <c r="P479" s="218">
        <v>1856</v>
      </c>
      <c r="Q479" s="37" t="s">
        <v>52</v>
      </c>
      <c r="R479" s="37" t="s">
        <v>52</v>
      </c>
      <c r="S479" s="37" t="s">
        <v>52</v>
      </c>
      <c r="T479" s="37" t="s">
        <v>2042</v>
      </c>
      <c r="U479" s="37" t="s">
        <v>228</v>
      </c>
      <c r="V479" s="37" t="s">
        <v>2107</v>
      </c>
      <c r="W479" s="91" t="s">
        <v>2108</v>
      </c>
      <c r="X479" s="34" t="s">
        <v>56</v>
      </c>
      <c r="Y479" s="124">
        <v>45321</v>
      </c>
      <c r="Z479" s="124">
        <v>45627</v>
      </c>
      <c r="AA479" s="104" t="s">
        <v>57</v>
      </c>
      <c r="AB479" s="37"/>
      <c r="AC479" s="37"/>
      <c r="AD479" s="115" t="s">
        <v>2043</v>
      </c>
      <c r="AE479" s="105"/>
      <c r="AF479" s="205"/>
      <c r="AG479" s="34" t="s">
        <v>52</v>
      </c>
      <c r="AH479" s="34">
        <v>39</v>
      </c>
      <c r="AI479" s="34">
        <v>4</v>
      </c>
      <c r="AJ479" s="33"/>
      <c r="AK479" s="33">
        <f t="shared" si="23"/>
        <v>35</v>
      </c>
      <c r="AL479" s="213">
        <f t="shared" si="22"/>
        <v>0</v>
      </c>
      <c r="AN479" s="214"/>
    </row>
    <row r="480" s="2" customFormat="1" ht="76.5" hidden="1" spans="1:40">
      <c r="A480" s="33">
        <v>160</v>
      </c>
      <c r="B480" s="34" t="s">
        <v>864</v>
      </c>
      <c r="C480" s="37" t="s">
        <v>865</v>
      </c>
      <c r="D480" s="37" t="s">
        <v>2037</v>
      </c>
      <c r="E480" s="33" t="s">
        <v>2354</v>
      </c>
      <c r="F480" s="33" t="s">
        <v>121</v>
      </c>
      <c r="G480" s="33" t="s">
        <v>2355</v>
      </c>
      <c r="H480" s="33" t="s">
        <v>48</v>
      </c>
      <c r="I480" s="55" t="s">
        <v>2356</v>
      </c>
      <c r="J480" s="34">
        <v>20.9</v>
      </c>
      <c r="K480" s="34">
        <v>20.9</v>
      </c>
      <c r="L480" s="33"/>
      <c r="M480" s="33"/>
      <c r="N480" s="73" t="s">
        <v>2357</v>
      </c>
      <c r="O480" s="73"/>
      <c r="P480" s="218">
        <v>382</v>
      </c>
      <c r="Q480" s="37" t="s">
        <v>52</v>
      </c>
      <c r="R480" s="37" t="s">
        <v>52</v>
      </c>
      <c r="S480" s="37" t="s">
        <v>52</v>
      </c>
      <c r="T480" s="37" t="s">
        <v>2042</v>
      </c>
      <c r="U480" s="37" t="s">
        <v>125</v>
      </c>
      <c r="V480" s="37" t="s">
        <v>2072</v>
      </c>
      <c r="W480" s="91">
        <v>15308747600</v>
      </c>
      <c r="X480" s="34" t="s">
        <v>56</v>
      </c>
      <c r="Y480" s="124">
        <v>45321</v>
      </c>
      <c r="Z480" s="124">
        <v>45627</v>
      </c>
      <c r="AA480" s="104" t="s">
        <v>57</v>
      </c>
      <c r="AB480" s="37"/>
      <c r="AC480" s="37"/>
      <c r="AD480" s="115" t="s">
        <v>2043</v>
      </c>
      <c r="AE480" s="105"/>
      <c r="AF480" s="205"/>
      <c r="AG480" s="34" t="s">
        <v>52</v>
      </c>
      <c r="AH480" s="34">
        <v>20.9</v>
      </c>
      <c r="AI480" s="34">
        <v>2</v>
      </c>
      <c r="AJ480" s="33"/>
      <c r="AK480" s="33">
        <f t="shared" si="23"/>
        <v>18.9</v>
      </c>
      <c r="AL480" s="213">
        <f t="shared" si="22"/>
        <v>0</v>
      </c>
      <c r="AN480" s="214"/>
    </row>
    <row r="481" s="2" customFormat="1" ht="89.25" hidden="1" spans="1:40">
      <c r="A481" s="34">
        <v>161</v>
      </c>
      <c r="B481" s="34" t="s">
        <v>864</v>
      </c>
      <c r="C481" s="37" t="s">
        <v>865</v>
      </c>
      <c r="D481" s="37" t="s">
        <v>2037</v>
      </c>
      <c r="E481" s="33" t="s">
        <v>2358</v>
      </c>
      <c r="F481" s="33" t="s">
        <v>121</v>
      </c>
      <c r="G481" s="33" t="s">
        <v>2359</v>
      </c>
      <c r="H481" s="33" t="s">
        <v>48</v>
      </c>
      <c r="I481" s="55" t="s">
        <v>2360</v>
      </c>
      <c r="J481" s="34">
        <v>78</v>
      </c>
      <c r="K481" s="34">
        <v>78</v>
      </c>
      <c r="L481" s="33"/>
      <c r="M481" s="33"/>
      <c r="N481" s="73" t="s">
        <v>2361</v>
      </c>
      <c r="O481" s="73"/>
      <c r="P481" s="218">
        <v>298</v>
      </c>
      <c r="Q481" s="37" t="s">
        <v>52</v>
      </c>
      <c r="R481" s="37" t="s">
        <v>52</v>
      </c>
      <c r="S481" s="37" t="s">
        <v>52</v>
      </c>
      <c r="T481" s="37" t="s">
        <v>2042</v>
      </c>
      <c r="U481" s="37" t="s">
        <v>125</v>
      </c>
      <c r="V481" s="37" t="s">
        <v>2072</v>
      </c>
      <c r="W481" s="91">
        <v>15308747600</v>
      </c>
      <c r="X481" s="34" t="s">
        <v>56</v>
      </c>
      <c r="Y481" s="124">
        <v>45321</v>
      </c>
      <c r="Z481" s="124">
        <v>45627</v>
      </c>
      <c r="AA481" s="104" t="s">
        <v>57</v>
      </c>
      <c r="AB481" s="37"/>
      <c r="AC481" s="37"/>
      <c r="AD481" s="115" t="s">
        <v>2043</v>
      </c>
      <c r="AE481" s="105"/>
      <c r="AF481" s="205"/>
      <c r="AG481" s="34" t="s">
        <v>52</v>
      </c>
      <c r="AH481" s="34">
        <v>78</v>
      </c>
      <c r="AI481" s="34">
        <v>8</v>
      </c>
      <c r="AJ481" s="33"/>
      <c r="AK481" s="33">
        <f t="shared" si="23"/>
        <v>70</v>
      </c>
      <c r="AL481" s="213">
        <f t="shared" si="22"/>
        <v>0</v>
      </c>
      <c r="AN481" s="214"/>
    </row>
    <row r="482" s="2" customFormat="1" ht="124" hidden="1" customHeight="1" spans="1:40">
      <c r="A482" s="34">
        <v>162</v>
      </c>
      <c r="B482" s="34" t="s">
        <v>864</v>
      </c>
      <c r="C482" s="37" t="s">
        <v>865</v>
      </c>
      <c r="D482" s="37" t="s">
        <v>2037</v>
      </c>
      <c r="E482" s="33" t="s">
        <v>2362</v>
      </c>
      <c r="F482" s="33" t="s">
        <v>248</v>
      </c>
      <c r="G482" s="33" t="s">
        <v>2363</v>
      </c>
      <c r="H482" s="33" t="s">
        <v>48</v>
      </c>
      <c r="I482" s="55" t="s">
        <v>2364</v>
      </c>
      <c r="J482" s="34">
        <v>27</v>
      </c>
      <c r="K482" s="34"/>
      <c r="L482" s="33">
        <v>27</v>
      </c>
      <c r="M482" s="33"/>
      <c r="N482" s="73" t="s">
        <v>2365</v>
      </c>
      <c r="O482" s="73"/>
      <c r="P482" s="218">
        <v>126</v>
      </c>
      <c r="Q482" s="37" t="s">
        <v>52</v>
      </c>
      <c r="R482" s="37" t="s">
        <v>52</v>
      </c>
      <c r="S482" s="37" t="s">
        <v>52</v>
      </c>
      <c r="T482" s="37" t="s">
        <v>2042</v>
      </c>
      <c r="U482" s="37" t="s">
        <v>253</v>
      </c>
      <c r="V482" s="37" t="s">
        <v>910</v>
      </c>
      <c r="W482" s="91" t="s">
        <v>2210</v>
      </c>
      <c r="X482" s="34" t="s">
        <v>56</v>
      </c>
      <c r="Y482" s="124">
        <v>45321</v>
      </c>
      <c r="Z482" s="124">
        <v>45627</v>
      </c>
      <c r="AA482" s="104" t="s">
        <v>57</v>
      </c>
      <c r="AB482" s="37"/>
      <c r="AC482" s="37"/>
      <c r="AD482" s="115" t="s">
        <v>2043</v>
      </c>
      <c r="AE482" s="105"/>
      <c r="AF482" s="205"/>
      <c r="AG482" s="34" t="s">
        <v>520</v>
      </c>
      <c r="AH482" s="34">
        <v>27</v>
      </c>
      <c r="AI482" s="34"/>
      <c r="AJ482" s="34">
        <v>27</v>
      </c>
      <c r="AK482" s="33">
        <f t="shared" si="23"/>
        <v>0</v>
      </c>
      <c r="AL482" s="213">
        <f t="shared" si="22"/>
        <v>0</v>
      </c>
      <c r="AM482" s="2">
        <f>27-35</f>
        <v>-8</v>
      </c>
      <c r="AN482" s="214">
        <f>L482-AJ482</f>
        <v>0</v>
      </c>
    </row>
    <row r="483" s="2" customFormat="1" ht="60" hidden="1" customHeight="1" spans="1:40">
      <c r="A483" s="33">
        <v>163</v>
      </c>
      <c r="B483" s="34" t="s">
        <v>864</v>
      </c>
      <c r="C483" s="37" t="s">
        <v>865</v>
      </c>
      <c r="D483" s="37" t="s">
        <v>2037</v>
      </c>
      <c r="E483" s="33" t="s">
        <v>2366</v>
      </c>
      <c r="F483" s="33" t="s">
        <v>248</v>
      </c>
      <c r="G483" s="33" t="s">
        <v>2367</v>
      </c>
      <c r="H483" s="33" t="s">
        <v>48</v>
      </c>
      <c r="I483" s="55" t="s">
        <v>2368</v>
      </c>
      <c r="J483" s="34">
        <v>37.2</v>
      </c>
      <c r="K483" s="34"/>
      <c r="L483" s="33">
        <v>37.2</v>
      </c>
      <c r="M483" s="33"/>
      <c r="N483" s="73" t="s">
        <v>2369</v>
      </c>
      <c r="O483" s="73"/>
      <c r="P483" s="218">
        <v>140</v>
      </c>
      <c r="Q483" s="37" t="s">
        <v>52</v>
      </c>
      <c r="R483" s="37" t="s">
        <v>52</v>
      </c>
      <c r="S483" s="37" t="s">
        <v>52</v>
      </c>
      <c r="T483" s="37" t="s">
        <v>2042</v>
      </c>
      <c r="U483" s="37" t="s">
        <v>253</v>
      </c>
      <c r="V483" s="37" t="s">
        <v>910</v>
      </c>
      <c r="W483" s="91" t="s">
        <v>2210</v>
      </c>
      <c r="X483" s="34" t="s">
        <v>56</v>
      </c>
      <c r="Y483" s="124">
        <v>45321</v>
      </c>
      <c r="Z483" s="124">
        <v>45627</v>
      </c>
      <c r="AA483" s="104" t="s">
        <v>57</v>
      </c>
      <c r="AB483" s="37"/>
      <c r="AC483" s="37"/>
      <c r="AD483" s="115" t="s">
        <v>2043</v>
      </c>
      <c r="AE483" s="105"/>
      <c r="AF483" s="205"/>
      <c r="AG483" s="34" t="s">
        <v>520</v>
      </c>
      <c r="AH483" s="34">
        <v>37.2</v>
      </c>
      <c r="AI483" s="34"/>
      <c r="AJ483" s="34">
        <v>37.2</v>
      </c>
      <c r="AK483" s="33">
        <f t="shared" si="23"/>
        <v>0</v>
      </c>
      <c r="AL483" s="213">
        <f t="shared" si="22"/>
        <v>0</v>
      </c>
      <c r="AN483" s="214">
        <f>L483-AJ483</f>
        <v>0</v>
      </c>
    </row>
    <row r="484" s="2" customFormat="1" ht="60" hidden="1" customHeight="1" spans="1:40">
      <c r="A484" s="34">
        <v>164</v>
      </c>
      <c r="B484" s="34" t="s">
        <v>864</v>
      </c>
      <c r="C484" s="37" t="s">
        <v>865</v>
      </c>
      <c r="D484" s="37" t="s">
        <v>2037</v>
      </c>
      <c r="E484" s="33" t="s">
        <v>2370</v>
      </c>
      <c r="F484" s="33" t="s">
        <v>138</v>
      </c>
      <c r="G484" s="33" t="s">
        <v>2371</v>
      </c>
      <c r="H484" s="33" t="s">
        <v>48</v>
      </c>
      <c r="I484" s="55" t="s">
        <v>2372</v>
      </c>
      <c r="J484" s="34">
        <v>10.99</v>
      </c>
      <c r="K484" s="34"/>
      <c r="L484" s="33">
        <v>10.99</v>
      </c>
      <c r="M484" s="33"/>
      <c r="N484" s="73" t="s">
        <v>2373</v>
      </c>
      <c r="O484" s="73"/>
      <c r="P484" s="218">
        <v>149</v>
      </c>
      <c r="Q484" s="37" t="s">
        <v>52</v>
      </c>
      <c r="R484" s="37" t="s">
        <v>52</v>
      </c>
      <c r="S484" s="37" t="s">
        <v>52</v>
      </c>
      <c r="T484" s="37" t="s">
        <v>2042</v>
      </c>
      <c r="U484" s="37" t="s">
        <v>143</v>
      </c>
      <c r="V484" s="37" t="s">
        <v>2117</v>
      </c>
      <c r="W484" s="91" t="s">
        <v>2118</v>
      </c>
      <c r="X484" s="34" t="s">
        <v>56</v>
      </c>
      <c r="Y484" s="124">
        <v>45321</v>
      </c>
      <c r="Z484" s="124">
        <v>45627</v>
      </c>
      <c r="AA484" s="104" t="s">
        <v>57</v>
      </c>
      <c r="AB484" s="37"/>
      <c r="AC484" s="37"/>
      <c r="AD484" s="115" t="s">
        <v>2043</v>
      </c>
      <c r="AE484" s="105"/>
      <c r="AF484" s="205"/>
      <c r="AG484" s="34" t="s">
        <v>520</v>
      </c>
      <c r="AH484" s="34">
        <v>10.99</v>
      </c>
      <c r="AI484" s="34"/>
      <c r="AJ484" s="34">
        <v>10.99</v>
      </c>
      <c r="AK484" s="33">
        <f t="shared" si="23"/>
        <v>0</v>
      </c>
      <c r="AL484" s="213">
        <f t="shared" si="22"/>
        <v>0</v>
      </c>
      <c r="AN484" s="214">
        <f>L484-AJ484</f>
        <v>0</v>
      </c>
    </row>
    <row r="485" s="2" customFormat="1" ht="60" hidden="1" customHeight="1" spans="1:40">
      <c r="A485" s="34">
        <v>165</v>
      </c>
      <c r="B485" s="34" t="s">
        <v>864</v>
      </c>
      <c r="C485" s="37" t="s">
        <v>865</v>
      </c>
      <c r="D485" s="37" t="s">
        <v>2037</v>
      </c>
      <c r="E485" s="33" t="s">
        <v>2374</v>
      </c>
      <c r="F485" s="33" t="s">
        <v>138</v>
      </c>
      <c r="G485" s="33" t="s">
        <v>2375</v>
      </c>
      <c r="H485" s="33" t="s">
        <v>48</v>
      </c>
      <c r="I485" s="55" t="s">
        <v>2376</v>
      </c>
      <c r="J485" s="34">
        <v>20.19</v>
      </c>
      <c r="K485" s="34">
        <v>20.19</v>
      </c>
      <c r="L485" s="33"/>
      <c r="M485" s="33"/>
      <c r="N485" s="73" t="s">
        <v>2377</v>
      </c>
      <c r="O485" s="73"/>
      <c r="P485" s="218">
        <v>83</v>
      </c>
      <c r="Q485" s="37" t="s">
        <v>52</v>
      </c>
      <c r="R485" s="37" t="s">
        <v>52</v>
      </c>
      <c r="S485" s="37" t="s">
        <v>52</v>
      </c>
      <c r="T485" s="37" t="s">
        <v>2042</v>
      </c>
      <c r="U485" s="37" t="s">
        <v>143</v>
      </c>
      <c r="V485" s="37" t="s">
        <v>2117</v>
      </c>
      <c r="W485" s="91" t="s">
        <v>2118</v>
      </c>
      <c r="X485" s="34" t="s">
        <v>56</v>
      </c>
      <c r="Y485" s="124">
        <v>45321</v>
      </c>
      <c r="Z485" s="124">
        <v>45627</v>
      </c>
      <c r="AA485" s="104" t="s">
        <v>57</v>
      </c>
      <c r="AB485" s="37"/>
      <c r="AC485" s="37"/>
      <c r="AD485" s="115" t="s">
        <v>2043</v>
      </c>
      <c r="AE485" s="105"/>
      <c r="AF485" s="205"/>
      <c r="AG485" s="34" t="s">
        <v>52</v>
      </c>
      <c r="AH485" s="34">
        <v>20.19</v>
      </c>
      <c r="AI485" s="34">
        <v>2</v>
      </c>
      <c r="AJ485" s="33"/>
      <c r="AK485" s="33">
        <f t="shared" si="23"/>
        <v>18.19</v>
      </c>
      <c r="AL485" s="213">
        <f t="shared" si="22"/>
        <v>0</v>
      </c>
      <c r="AN485" s="214"/>
    </row>
    <row r="486" s="2" customFormat="1" ht="95" hidden="1" customHeight="1" spans="1:40">
      <c r="A486" s="33">
        <v>166</v>
      </c>
      <c r="B486" s="34" t="s">
        <v>864</v>
      </c>
      <c r="C486" s="37" t="s">
        <v>865</v>
      </c>
      <c r="D486" s="37" t="s">
        <v>2037</v>
      </c>
      <c r="E486" s="33" t="s">
        <v>2378</v>
      </c>
      <c r="F486" s="33" t="s">
        <v>450</v>
      </c>
      <c r="G486" s="33" t="s">
        <v>543</v>
      </c>
      <c r="H486" s="33" t="s">
        <v>48</v>
      </c>
      <c r="I486" s="55" t="s">
        <v>2379</v>
      </c>
      <c r="J486" s="34">
        <v>407.64</v>
      </c>
      <c r="K486" s="34">
        <v>407.64</v>
      </c>
      <c r="L486" s="33"/>
      <c r="M486" s="33"/>
      <c r="N486" s="73" t="s">
        <v>2380</v>
      </c>
      <c r="O486" s="73"/>
      <c r="P486" s="218">
        <v>7778</v>
      </c>
      <c r="Q486" s="37" t="s">
        <v>52</v>
      </c>
      <c r="R486" s="37" t="s">
        <v>52</v>
      </c>
      <c r="S486" s="37" t="s">
        <v>52</v>
      </c>
      <c r="T486" s="37" t="s">
        <v>2042</v>
      </c>
      <c r="U486" s="37" t="s">
        <v>454</v>
      </c>
      <c r="V486" s="37" t="s">
        <v>904</v>
      </c>
      <c r="W486" s="91" t="s">
        <v>2122</v>
      </c>
      <c r="X486" s="34" t="s">
        <v>56</v>
      </c>
      <c r="Y486" s="124">
        <v>45292</v>
      </c>
      <c r="Z486" s="124">
        <v>45627</v>
      </c>
      <c r="AA486" s="104" t="s">
        <v>57</v>
      </c>
      <c r="AB486" s="37"/>
      <c r="AC486" s="37"/>
      <c r="AD486" s="115" t="s">
        <v>2043</v>
      </c>
      <c r="AE486" s="105"/>
      <c r="AF486" s="205"/>
      <c r="AG486" s="34" t="s">
        <v>52</v>
      </c>
      <c r="AH486" s="34">
        <v>407.64</v>
      </c>
      <c r="AI486" s="34">
        <v>41</v>
      </c>
      <c r="AJ486" s="33"/>
      <c r="AK486" s="33">
        <f t="shared" si="23"/>
        <v>366.64</v>
      </c>
      <c r="AL486" s="213">
        <f t="shared" si="22"/>
        <v>0</v>
      </c>
      <c r="AN486" s="214"/>
    </row>
    <row r="487" s="2" customFormat="1" ht="72" hidden="1" customHeight="1" spans="1:40">
      <c r="A487" s="34">
        <v>167</v>
      </c>
      <c r="B487" s="34" t="s">
        <v>864</v>
      </c>
      <c r="C487" s="37" t="s">
        <v>865</v>
      </c>
      <c r="D487" s="37" t="s">
        <v>2037</v>
      </c>
      <c r="E487" s="33" t="s">
        <v>2381</v>
      </c>
      <c r="F487" s="33" t="s">
        <v>198</v>
      </c>
      <c r="G487" s="33" t="s">
        <v>2382</v>
      </c>
      <c r="H487" s="33" t="s">
        <v>48</v>
      </c>
      <c r="I487" s="55" t="s">
        <v>2383</v>
      </c>
      <c r="J487" s="34">
        <v>350</v>
      </c>
      <c r="K487" s="34">
        <v>350</v>
      </c>
      <c r="L487" s="33"/>
      <c r="M487" s="33"/>
      <c r="N487" s="73" t="s">
        <v>2384</v>
      </c>
      <c r="O487" s="73"/>
      <c r="P487" s="218">
        <v>1377</v>
      </c>
      <c r="Q487" s="37" t="s">
        <v>52</v>
      </c>
      <c r="R487" s="37" t="s">
        <v>52</v>
      </c>
      <c r="S487" s="37" t="s">
        <v>52</v>
      </c>
      <c r="T487" s="37" t="s">
        <v>2042</v>
      </c>
      <c r="U487" s="37" t="s">
        <v>203</v>
      </c>
      <c r="V487" s="37" t="s">
        <v>2331</v>
      </c>
      <c r="W487" s="91" t="s">
        <v>2332</v>
      </c>
      <c r="X487" s="34" t="s">
        <v>56</v>
      </c>
      <c r="Y487" s="124">
        <v>45321</v>
      </c>
      <c r="Z487" s="124">
        <v>45627</v>
      </c>
      <c r="AA487" s="104" t="s">
        <v>57</v>
      </c>
      <c r="AB487" s="37"/>
      <c r="AC487" s="37"/>
      <c r="AD487" s="115" t="s">
        <v>2043</v>
      </c>
      <c r="AE487" s="105"/>
      <c r="AF487" s="205"/>
      <c r="AG487" s="34" t="s">
        <v>52</v>
      </c>
      <c r="AH487" s="34">
        <v>350</v>
      </c>
      <c r="AI487" s="34">
        <v>35</v>
      </c>
      <c r="AJ487" s="33"/>
      <c r="AK487" s="33">
        <f t="shared" si="23"/>
        <v>315</v>
      </c>
      <c r="AL487" s="213">
        <f t="shared" si="22"/>
        <v>0</v>
      </c>
      <c r="AN487" s="214"/>
    </row>
    <row r="488" s="2" customFormat="1" ht="77" hidden="1" customHeight="1" spans="1:40">
      <c r="A488" s="34">
        <v>168</v>
      </c>
      <c r="B488" s="34" t="s">
        <v>864</v>
      </c>
      <c r="C488" s="37" t="s">
        <v>865</v>
      </c>
      <c r="D488" s="37" t="s">
        <v>2037</v>
      </c>
      <c r="E488" s="33" t="s">
        <v>2385</v>
      </c>
      <c r="F488" s="33" t="s">
        <v>198</v>
      </c>
      <c r="G488" s="33" t="s">
        <v>1086</v>
      </c>
      <c r="H488" s="33" t="s">
        <v>48</v>
      </c>
      <c r="I488" s="55" t="s">
        <v>2386</v>
      </c>
      <c r="J488" s="34">
        <v>49</v>
      </c>
      <c r="K488" s="34">
        <v>49</v>
      </c>
      <c r="L488" s="33"/>
      <c r="M488" s="33"/>
      <c r="N488" s="73" t="s">
        <v>2387</v>
      </c>
      <c r="O488" s="73"/>
      <c r="P488" s="218">
        <v>6626</v>
      </c>
      <c r="Q488" s="37" t="s">
        <v>52</v>
      </c>
      <c r="R488" s="37" t="s">
        <v>52</v>
      </c>
      <c r="S488" s="37" t="s">
        <v>52</v>
      </c>
      <c r="T488" s="37" t="s">
        <v>2042</v>
      </c>
      <c r="U488" s="37" t="s">
        <v>203</v>
      </c>
      <c r="V488" s="37" t="s">
        <v>2331</v>
      </c>
      <c r="W488" s="91" t="s">
        <v>2332</v>
      </c>
      <c r="X488" s="34" t="s">
        <v>56</v>
      </c>
      <c r="Y488" s="124">
        <v>45321</v>
      </c>
      <c r="Z488" s="124">
        <v>45627</v>
      </c>
      <c r="AA488" s="104" t="s">
        <v>57</v>
      </c>
      <c r="AB488" s="37"/>
      <c r="AC488" s="37"/>
      <c r="AD488" s="115" t="s">
        <v>2043</v>
      </c>
      <c r="AE488" s="105"/>
      <c r="AF488" s="205"/>
      <c r="AG488" s="34" t="s">
        <v>52</v>
      </c>
      <c r="AH488" s="34">
        <v>49</v>
      </c>
      <c r="AI488" s="34">
        <v>5</v>
      </c>
      <c r="AJ488" s="33"/>
      <c r="AK488" s="33">
        <f t="shared" si="23"/>
        <v>44</v>
      </c>
      <c r="AL488" s="213">
        <f t="shared" si="22"/>
        <v>0</v>
      </c>
      <c r="AN488" s="214"/>
    </row>
    <row r="489" s="2" customFormat="1" ht="79" hidden="1" customHeight="1" spans="1:40">
      <c r="A489" s="33">
        <v>169</v>
      </c>
      <c r="B489" s="34" t="s">
        <v>864</v>
      </c>
      <c r="C489" s="37" t="s">
        <v>865</v>
      </c>
      <c r="D489" s="37" t="s">
        <v>2037</v>
      </c>
      <c r="E489" s="33" t="s">
        <v>2388</v>
      </c>
      <c r="F489" s="33" t="s">
        <v>975</v>
      </c>
      <c r="G489" s="33" t="s">
        <v>1161</v>
      </c>
      <c r="H489" s="33" t="s">
        <v>48</v>
      </c>
      <c r="I489" s="55" t="s">
        <v>2389</v>
      </c>
      <c r="J489" s="34">
        <v>33.29</v>
      </c>
      <c r="K489" s="34">
        <v>33.29</v>
      </c>
      <c r="L489" s="33"/>
      <c r="M489" s="33"/>
      <c r="N489" s="73" t="s">
        <v>2390</v>
      </c>
      <c r="O489" s="73"/>
      <c r="P489" s="218">
        <v>2679</v>
      </c>
      <c r="Q489" s="37" t="s">
        <v>52</v>
      </c>
      <c r="R489" s="37" t="s">
        <v>52</v>
      </c>
      <c r="S489" s="37" t="s">
        <v>52</v>
      </c>
      <c r="T489" s="37" t="s">
        <v>2042</v>
      </c>
      <c r="U489" s="37" t="s">
        <v>979</v>
      </c>
      <c r="V489" s="37" t="s">
        <v>1458</v>
      </c>
      <c r="W489" s="91">
        <v>15911934921</v>
      </c>
      <c r="X489" s="34" t="s">
        <v>56</v>
      </c>
      <c r="Y489" s="124">
        <v>45321</v>
      </c>
      <c r="Z489" s="124">
        <v>45627</v>
      </c>
      <c r="AA489" s="104" t="s">
        <v>57</v>
      </c>
      <c r="AB489" s="37"/>
      <c r="AC489" s="37"/>
      <c r="AD489" s="115" t="s">
        <v>2043</v>
      </c>
      <c r="AE489" s="105"/>
      <c r="AF489" s="205"/>
      <c r="AG489" s="34" t="s">
        <v>52</v>
      </c>
      <c r="AH489" s="34">
        <v>33.29</v>
      </c>
      <c r="AI489" s="34">
        <v>3</v>
      </c>
      <c r="AJ489" s="33"/>
      <c r="AK489" s="33">
        <f t="shared" si="23"/>
        <v>30.29</v>
      </c>
      <c r="AL489" s="213">
        <f t="shared" si="22"/>
        <v>0</v>
      </c>
      <c r="AN489" s="214"/>
    </row>
    <row r="490" s="2" customFormat="1" ht="75" hidden="1" customHeight="1" spans="1:40">
      <c r="A490" s="34">
        <v>170</v>
      </c>
      <c r="B490" s="34" t="s">
        <v>864</v>
      </c>
      <c r="C490" s="37" t="s">
        <v>865</v>
      </c>
      <c r="D490" s="37" t="s">
        <v>2037</v>
      </c>
      <c r="E490" s="33" t="s">
        <v>2391</v>
      </c>
      <c r="F490" s="33" t="s">
        <v>215</v>
      </c>
      <c r="G490" s="33" t="s">
        <v>2392</v>
      </c>
      <c r="H490" s="33" t="s">
        <v>48</v>
      </c>
      <c r="I490" s="55" t="s">
        <v>2393</v>
      </c>
      <c r="J490" s="34">
        <v>43</v>
      </c>
      <c r="K490" s="34">
        <v>43</v>
      </c>
      <c r="L490" s="33"/>
      <c r="M490" s="33"/>
      <c r="N490" s="73" t="s">
        <v>2394</v>
      </c>
      <c r="O490" s="73"/>
      <c r="P490" s="218">
        <v>192</v>
      </c>
      <c r="Q490" s="37" t="s">
        <v>52</v>
      </c>
      <c r="R490" s="37" t="s">
        <v>52</v>
      </c>
      <c r="S490" s="37" t="s">
        <v>52</v>
      </c>
      <c r="T490" s="37" t="s">
        <v>2042</v>
      </c>
      <c r="U490" s="37" t="s">
        <v>220</v>
      </c>
      <c r="V490" s="37" t="s">
        <v>2322</v>
      </c>
      <c r="W490" s="91" t="s">
        <v>2323</v>
      </c>
      <c r="X490" s="34" t="s">
        <v>56</v>
      </c>
      <c r="Y490" s="124">
        <v>45321</v>
      </c>
      <c r="Z490" s="124">
        <v>45627</v>
      </c>
      <c r="AA490" s="104" t="s">
        <v>57</v>
      </c>
      <c r="AB490" s="37"/>
      <c r="AC490" s="37"/>
      <c r="AD490" s="115" t="s">
        <v>2043</v>
      </c>
      <c r="AE490" s="105"/>
      <c r="AF490" s="205"/>
      <c r="AG490" s="34" t="s">
        <v>52</v>
      </c>
      <c r="AH490" s="34">
        <v>43</v>
      </c>
      <c r="AI490" s="34">
        <v>4</v>
      </c>
      <c r="AJ490" s="33"/>
      <c r="AK490" s="33">
        <f t="shared" si="23"/>
        <v>39</v>
      </c>
      <c r="AL490" s="213">
        <f t="shared" si="22"/>
        <v>0</v>
      </c>
      <c r="AN490" s="214"/>
    </row>
    <row r="491" s="2" customFormat="1" ht="137" hidden="1" customHeight="1" spans="1:40">
      <c r="A491" s="34">
        <v>171</v>
      </c>
      <c r="B491" s="34" t="s">
        <v>864</v>
      </c>
      <c r="C491" s="37" t="s">
        <v>865</v>
      </c>
      <c r="D491" s="37" t="s">
        <v>2037</v>
      </c>
      <c r="E491" s="33" t="s">
        <v>2395</v>
      </c>
      <c r="F491" s="33" t="s">
        <v>112</v>
      </c>
      <c r="G491" s="33" t="s">
        <v>2396</v>
      </c>
      <c r="H491" s="33" t="s">
        <v>48</v>
      </c>
      <c r="I491" s="55" t="s">
        <v>2397</v>
      </c>
      <c r="J491" s="34">
        <v>32</v>
      </c>
      <c r="K491" s="34"/>
      <c r="L491" s="33">
        <v>32</v>
      </c>
      <c r="M491" s="33"/>
      <c r="N491" s="73" t="s">
        <v>2398</v>
      </c>
      <c r="O491" s="73"/>
      <c r="P491" s="218">
        <v>542</v>
      </c>
      <c r="Q491" s="37" t="s">
        <v>52</v>
      </c>
      <c r="R491" s="37" t="s">
        <v>52</v>
      </c>
      <c r="S491" s="37" t="s">
        <v>52</v>
      </c>
      <c r="T491" s="37" t="s">
        <v>2042</v>
      </c>
      <c r="U491" s="37" t="s">
        <v>118</v>
      </c>
      <c r="V491" s="37" t="s">
        <v>2066</v>
      </c>
      <c r="W491" s="91" t="s">
        <v>2067</v>
      </c>
      <c r="X491" s="34" t="s">
        <v>56</v>
      </c>
      <c r="Y491" s="124">
        <v>45319</v>
      </c>
      <c r="Z491" s="124">
        <v>45627</v>
      </c>
      <c r="AA491" s="104" t="s">
        <v>57</v>
      </c>
      <c r="AB491" s="37"/>
      <c r="AC491" s="37"/>
      <c r="AD491" s="115" t="s">
        <v>2043</v>
      </c>
      <c r="AE491" s="105"/>
      <c r="AF491" s="205"/>
      <c r="AG491" s="34" t="s">
        <v>520</v>
      </c>
      <c r="AH491" s="34">
        <v>32</v>
      </c>
      <c r="AI491" s="34"/>
      <c r="AJ491" s="34">
        <v>32</v>
      </c>
      <c r="AK491" s="33">
        <f t="shared" si="23"/>
        <v>0</v>
      </c>
      <c r="AL491" s="213">
        <f t="shared" si="22"/>
        <v>0</v>
      </c>
      <c r="AM491" s="2">
        <f>32-28</f>
        <v>4</v>
      </c>
      <c r="AN491" s="214">
        <f>L491-AJ491</f>
        <v>0</v>
      </c>
    </row>
    <row r="492" s="2" customFormat="1" ht="51" hidden="1" spans="1:40">
      <c r="A492" s="33">
        <v>172</v>
      </c>
      <c r="B492" s="34" t="s">
        <v>864</v>
      </c>
      <c r="C492" s="37" t="s">
        <v>865</v>
      </c>
      <c r="D492" s="37" t="s">
        <v>2037</v>
      </c>
      <c r="E492" s="33" t="s">
        <v>2399</v>
      </c>
      <c r="F492" s="33" t="s">
        <v>112</v>
      </c>
      <c r="G492" s="33" t="s">
        <v>2400</v>
      </c>
      <c r="H492" s="33" t="s">
        <v>48</v>
      </c>
      <c r="I492" s="55" t="s">
        <v>2401</v>
      </c>
      <c r="J492" s="34">
        <v>18</v>
      </c>
      <c r="K492" s="34">
        <v>18</v>
      </c>
      <c r="L492" s="33"/>
      <c r="M492" s="33"/>
      <c r="N492" s="73" t="s">
        <v>2402</v>
      </c>
      <c r="O492" s="73"/>
      <c r="P492" s="218">
        <v>70</v>
      </c>
      <c r="Q492" s="37" t="s">
        <v>52</v>
      </c>
      <c r="R492" s="37" t="s">
        <v>52</v>
      </c>
      <c r="S492" s="37" t="s">
        <v>52</v>
      </c>
      <c r="T492" s="37" t="s">
        <v>2042</v>
      </c>
      <c r="U492" s="37" t="s">
        <v>118</v>
      </c>
      <c r="V492" s="37" t="s">
        <v>2066</v>
      </c>
      <c r="W492" s="91" t="s">
        <v>2067</v>
      </c>
      <c r="X492" s="34" t="s">
        <v>56</v>
      </c>
      <c r="Y492" s="124">
        <v>45320</v>
      </c>
      <c r="Z492" s="124">
        <v>45627</v>
      </c>
      <c r="AA492" s="104" t="s">
        <v>57</v>
      </c>
      <c r="AB492" s="37"/>
      <c r="AC492" s="37"/>
      <c r="AD492" s="115" t="s">
        <v>2043</v>
      </c>
      <c r="AE492" s="105"/>
      <c r="AF492" s="205"/>
      <c r="AG492" s="34" t="s">
        <v>52</v>
      </c>
      <c r="AH492" s="34">
        <v>18</v>
      </c>
      <c r="AI492" s="34">
        <v>2</v>
      </c>
      <c r="AJ492" s="33"/>
      <c r="AK492" s="33">
        <f t="shared" si="23"/>
        <v>16</v>
      </c>
      <c r="AL492" s="213">
        <f t="shared" si="22"/>
        <v>0</v>
      </c>
      <c r="AN492" s="214"/>
    </row>
    <row r="493" s="2" customFormat="1" ht="75" hidden="1" customHeight="1" spans="1:40">
      <c r="A493" s="34">
        <v>173</v>
      </c>
      <c r="B493" s="34" t="s">
        <v>864</v>
      </c>
      <c r="C493" s="37" t="s">
        <v>865</v>
      </c>
      <c r="D493" s="37" t="s">
        <v>2037</v>
      </c>
      <c r="E493" s="33" t="s">
        <v>2403</v>
      </c>
      <c r="F493" s="33" t="s">
        <v>402</v>
      </c>
      <c r="G493" s="33" t="s">
        <v>2404</v>
      </c>
      <c r="H493" s="33" t="s">
        <v>48</v>
      </c>
      <c r="I493" s="55" t="s">
        <v>2405</v>
      </c>
      <c r="J493" s="34">
        <v>20</v>
      </c>
      <c r="K493" s="34"/>
      <c r="L493" s="33">
        <v>20</v>
      </c>
      <c r="M493" s="33"/>
      <c r="N493" s="73" t="s">
        <v>2406</v>
      </c>
      <c r="O493" s="73"/>
      <c r="P493" s="218">
        <v>405</v>
      </c>
      <c r="Q493" s="37" t="s">
        <v>52</v>
      </c>
      <c r="R493" s="37" t="s">
        <v>52</v>
      </c>
      <c r="S493" s="37" t="s">
        <v>52</v>
      </c>
      <c r="T493" s="37" t="s">
        <v>2042</v>
      </c>
      <c r="U493" s="37" t="s">
        <v>407</v>
      </c>
      <c r="V493" s="37" t="s">
        <v>2132</v>
      </c>
      <c r="W493" s="91" t="s">
        <v>2133</v>
      </c>
      <c r="X493" s="34" t="s">
        <v>56</v>
      </c>
      <c r="Y493" s="124">
        <v>45296</v>
      </c>
      <c r="Z493" s="124">
        <v>45631</v>
      </c>
      <c r="AA493" s="104" t="s">
        <v>57</v>
      </c>
      <c r="AB493" s="37"/>
      <c r="AC493" s="37"/>
      <c r="AD493" s="115" t="s">
        <v>2043</v>
      </c>
      <c r="AE493" s="105"/>
      <c r="AF493" s="205"/>
      <c r="AG493" s="34" t="s">
        <v>520</v>
      </c>
      <c r="AH493" s="34">
        <v>20</v>
      </c>
      <c r="AI493" s="34"/>
      <c r="AJ493" s="34">
        <v>20</v>
      </c>
      <c r="AK493" s="33">
        <f t="shared" si="23"/>
        <v>0</v>
      </c>
      <c r="AL493" s="213">
        <f t="shared" si="22"/>
        <v>0</v>
      </c>
      <c r="AM493" s="2">
        <f>20-58</f>
        <v>-38</v>
      </c>
      <c r="AN493" s="214">
        <f>L493-AJ493</f>
        <v>0</v>
      </c>
    </row>
    <row r="494" s="2" customFormat="1" ht="51" hidden="1" spans="1:40">
      <c r="A494" s="34">
        <v>174</v>
      </c>
      <c r="B494" s="34" t="s">
        <v>864</v>
      </c>
      <c r="C494" s="37" t="s">
        <v>865</v>
      </c>
      <c r="D494" s="37" t="s">
        <v>2037</v>
      </c>
      <c r="E494" s="33" t="s">
        <v>2407</v>
      </c>
      <c r="F494" s="33" t="s">
        <v>223</v>
      </c>
      <c r="G494" s="33" t="s">
        <v>2408</v>
      </c>
      <c r="H494" s="33" t="s">
        <v>48</v>
      </c>
      <c r="I494" s="55" t="s">
        <v>2409</v>
      </c>
      <c r="J494" s="34">
        <v>48</v>
      </c>
      <c r="K494" s="34">
        <v>48</v>
      </c>
      <c r="L494" s="33"/>
      <c r="M494" s="33"/>
      <c r="N494" s="73" t="s">
        <v>2410</v>
      </c>
      <c r="O494" s="73"/>
      <c r="P494" s="218">
        <v>1233</v>
      </c>
      <c r="Q494" s="37" t="s">
        <v>52</v>
      </c>
      <c r="R494" s="37" t="s">
        <v>52</v>
      </c>
      <c r="S494" s="37" t="s">
        <v>52</v>
      </c>
      <c r="T494" s="37" t="s">
        <v>2042</v>
      </c>
      <c r="U494" s="37" t="s">
        <v>228</v>
      </c>
      <c r="V494" s="37" t="s">
        <v>2107</v>
      </c>
      <c r="W494" s="91" t="s">
        <v>2108</v>
      </c>
      <c r="X494" s="34" t="s">
        <v>56</v>
      </c>
      <c r="Y494" s="124">
        <v>45321</v>
      </c>
      <c r="Z494" s="124">
        <v>45627</v>
      </c>
      <c r="AA494" s="104" t="s">
        <v>57</v>
      </c>
      <c r="AB494" s="37"/>
      <c r="AC494" s="37"/>
      <c r="AD494" s="115" t="s">
        <v>2043</v>
      </c>
      <c r="AE494" s="105"/>
      <c r="AF494" s="205"/>
      <c r="AG494" s="34" t="s">
        <v>52</v>
      </c>
      <c r="AH494" s="34">
        <v>48</v>
      </c>
      <c r="AI494" s="34">
        <v>5</v>
      </c>
      <c r="AJ494" s="33"/>
      <c r="AK494" s="33">
        <f t="shared" si="23"/>
        <v>43</v>
      </c>
      <c r="AL494" s="213">
        <f t="shared" si="22"/>
        <v>0</v>
      </c>
      <c r="AN494" s="214"/>
    </row>
    <row r="495" s="2" customFormat="1" ht="91" hidden="1" customHeight="1" spans="1:40">
      <c r="A495" s="33">
        <v>175</v>
      </c>
      <c r="B495" s="34" t="s">
        <v>864</v>
      </c>
      <c r="C495" s="37" t="s">
        <v>865</v>
      </c>
      <c r="D495" s="37" t="s">
        <v>2037</v>
      </c>
      <c r="E495" s="33" t="s">
        <v>2411</v>
      </c>
      <c r="F495" s="33" t="s">
        <v>223</v>
      </c>
      <c r="G495" s="33" t="s">
        <v>2412</v>
      </c>
      <c r="H495" s="33" t="s">
        <v>48</v>
      </c>
      <c r="I495" s="55" t="s">
        <v>2413</v>
      </c>
      <c r="J495" s="34">
        <v>95</v>
      </c>
      <c r="K495" s="34">
        <v>95</v>
      </c>
      <c r="L495" s="33"/>
      <c r="M495" s="33"/>
      <c r="N495" s="73" t="s">
        <v>2414</v>
      </c>
      <c r="O495" s="73"/>
      <c r="P495" s="218">
        <v>624</v>
      </c>
      <c r="Q495" s="37" t="s">
        <v>52</v>
      </c>
      <c r="R495" s="37" t="s">
        <v>52</v>
      </c>
      <c r="S495" s="37" t="s">
        <v>52</v>
      </c>
      <c r="T495" s="37" t="s">
        <v>2042</v>
      </c>
      <c r="U495" s="37" t="s">
        <v>228</v>
      </c>
      <c r="V495" s="37" t="s">
        <v>2107</v>
      </c>
      <c r="W495" s="91" t="s">
        <v>2108</v>
      </c>
      <c r="X495" s="34" t="s">
        <v>56</v>
      </c>
      <c r="Y495" s="124">
        <v>45321</v>
      </c>
      <c r="Z495" s="124">
        <v>45627</v>
      </c>
      <c r="AA495" s="104" t="s">
        <v>57</v>
      </c>
      <c r="AB495" s="37"/>
      <c r="AC495" s="37"/>
      <c r="AD495" s="115" t="s">
        <v>2043</v>
      </c>
      <c r="AE495" s="105"/>
      <c r="AF495" s="205"/>
      <c r="AG495" s="34" t="s">
        <v>52</v>
      </c>
      <c r="AH495" s="34">
        <v>95</v>
      </c>
      <c r="AI495" s="34">
        <v>10</v>
      </c>
      <c r="AJ495" s="33"/>
      <c r="AK495" s="33">
        <f t="shared" si="23"/>
        <v>85</v>
      </c>
      <c r="AL495" s="213">
        <f t="shared" si="22"/>
        <v>0</v>
      </c>
      <c r="AN495" s="214"/>
    </row>
    <row r="496" s="2" customFormat="1" ht="79" hidden="1" customHeight="1" spans="1:40">
      <c r="A496" s="34">
        <v>176</v>
      </c>
      <c r="B496" s="34" t="s">
        <v>864</v>
      </c>
      <c r="C496" s="37" t="s">
        <v>865</v>
      </c>
      <c r="D496" s="37" t="s">
        <v>2037</v>
      </c>
      <c r="E496" s="33" t="s">
        <v>2415</v>
      </c>
      <c r="F496" s="33" t="s">
        <v>179</v>
      </c>
      <c r="G496" s="33" t="s">
        <v>2416</v>
      </c>
      <c r="H496" s="33" t="s">
        <v>48</v>
      </c>
      <c r="I496" s="55" t="s">
        <v>2417</v>
      </c>
      <c r="J496" s="34">
        <v>50</v>
      </c>
      <c r="K496" s="34">
        <v>50</v>
      </c>
      <c r="L496" s="33"/>
      <c r="M496" s="33"/>
      <c r="N496" s="73" t="s">
        <v>2418</v>
      </c>
      <c r="O496" s="73"/>
      <c r="P496" s="218">
        <v>490</v>
      </c>
      <c r="Q496" s="37" t="s">
        <v>52</v>
      </c>
      <c r="R496" s="37" t="s">
        <v>52</v>
      </c>
      <c r="S496" s="37" t="s">
        <v>52</v>
      </c>
      <c r="T496" s="37" t="s">
        <v>2042</v>
      </c>
      <c r="U496" s="37" t="s">
        <v>184</v>
      </c>
      <c r="V496" s="37" t="s">
        <v>797</v>
      </c>
      <c r="W496" s="91" t="s">
        <v>798</v>
      </c>
      <c r="X496" s="34" t="s">
        <v>56</v>
      </c>
      <c r="Y496" s="124">
        <v>45321</v>
      </c>
      <c r="Z496" s="124">
        <v>45627</v>
      </c>
      <c r="AA496" s="104" t="s">
        <v>57</v>
      </c>
      <c r="AB496" s="37"/>
      <c r="AC496" s="37"/>
      <c r="AD496" s="115" t="s">
        <v>2043</v>
      </c>
      <c r="AE496" s="105"/>
      <c r="AF496" s="205"/>
      <c r="AG496" s="34" t="s">
        <v>52</v>
      </c>
      <c r="AH496" s="34">
        <v>50</v>
      </c>
      <c r="AI496" s="34">
        <v>5</v>
      </c>
      <c r="AJ496" s="33"/>
      <c r="AK496" s="33">
        <f t="shared" si="23"/>
        <v>45</v>
      </c>
      <c r="AL496" s="213">
        <f t="shared" si="22"/>
        <v>0</v>
      </c>
      <c r="AN496" s="214"/>
    </row>
    <row r="497" s="2" customFormat="1" ht="75" hidden="1" customHeight="1" spans="1:40">
      <c r="A497" s="34">
        <v>177</v>
      </c>
      <c r="B497" s="34" t="s">
        <v>864</v>
      </c>
      <c r="C497" s="37" t="s">
        <v>865</v>
      </c>
      <c r="D497" s="37" t="s">
        <v>2037</v>
      </c>
      <c r="E497" s="33" t="s">
        <v>2419</v>
      </c>
      <c r="F497" s="33" t="s">
        <v>179</v>
      </c>
      <c r="G497" s="33" t="s">
        <v>2420</v>
      </c>
      <c r="H497" s="33" t="s">
        <v>48</v>
      </c>
      <c r="I497" s="55" t="s">
        <v>2421</v>
      </c>
      <c r="J497" s="34">
        <v>78</v>
      </c>
      <c r="K497" s="34">
        <v>78</v>
      </c>
      <c r="L497" s="33"/>
      <c r="M497" s="33"/>
      <c r="N497" s="73" t="s">
        <v>2422</v>
      </c>
      <c r="O497" s="73"/>
      <c r="P497" s="218">
        <v>1456</v>
      </c>
      <c r="Q497" s="37" t="s">
        <v>52</v>
      </c>
      <c r="R497" s="37" t="s">
        <v>52</v>
      </c>
      <c r="S497" s="37" t="s">
        <v>52</v>
      </c>
      <c r="T497" s="37" t="s">
        <v>2042</v>
      </c>
      <c r="U497" s="37" t="s">
        <v>184</v>
      </c>
      <c r="V497" s="37" t="s">
        <v>797</v>
      </c>
      <c r="W497" s="91" t="s">
        <v>798</v>
      </c>
      <c r="X497" s="34" t="s">
        <v>56</v>
      </c>
      <c r="Y497" s="124">
        <v>45321</v>
      </c>
      <c r="Z497" s="124">
        <v>45627</v>
      </c>
      <c r="AA497" s="104" t="s">
        <v>57</v>
      </c>
      <c r="AB497" s="37"/>
      <c r="AC497" s="37"/>
      <c r="AD497" s="115" t="s">
        <v>2043</v>
      </c>
      <c r="AE497" s="105"/>
      <c r="AF497" s="205"/>
      <c r="AG497" s="34" t="s">
        <v>52</v>
      </c>
      <c r="AH497" s="34">
        <v>78</v>
      </c>
      <c r="AI497" s="34">
        <v>8</v>
      </c>
      <c r="AJ497" s="33"/>
      <c r="AK497" s="33">
        <f t="shared" si="23"/>
        <v>70</v>
      </c>
      <c r="AL497" s="213">
        <f t="shared" si="22"/>
        <v>0</v>
      </c>
      <c r="AN497" s="214"/>
    </row>
    <row r="498" s="2" customFormat="1" ht="79" hidden="1" customHeight="1" spans="1:40">
      <c r="A498" s="33">
        <v>178</v>
      </c>
      <c r="B498" s="34" t="s">
        <v>864</v>
      </c>
      <c r="C498" s="37" t="s">
        <v>865</v>
      </c>
      <c r="D498" s="37" t="s">
        <v>2037</v>
      </c>
      <c r="E498" s="33" t="s">
        <v>2423</v>
      </c>
      <c r="F498" s="33" t="s">
        <v>179</v>
      </c>
      <c r="G498" s="33" t="s">
        <v>2424</v>
      </c>
      <c r="H498" s="33" t="s">
        <v>48</v>
      </c>
      <c r="I498" s="55" t="s">
        <v>2425</v>
      </c>
      <c r="J498" s="34">
        <v>65</v>
      </c>
      <c r="K498" s="34">
        <v>65</v>
      </c>
      <c r="L498" s="33"/>
      <c r="M498" s="33"/>
      <c r="N498" s="73" t="s">
        <v>2426</v>
      </c>
      <c r="O498" s="73"/>
      <c r="P498" s="218">
        <v>497</v>
      </c>
      <c r="Q498" s="37" t="s">
        <v>52</v>
      </c>
      <c r="R498" s="37" t="s">
        <v>52</v>
      </c>
      <c r="S498" s="37" t="s">
        <v>52</v>
      </c>
      <c r="T498" s="37" t="s">
        <v>2042</v>
      </c>
      <c r="U498" s="37" t="s">
        <v>184</v>
      </c>
      <c r="V498" s="37" t="s">
        <v>797</v>
      </c>
      <c r="W498" s="91" t="s">
        <v>798</v>
      </c>
      <c r="X498" s="34" t="s">
        <v>56</v>
      </c>
      <c r="Y498" s="124">
        <v>45321</v>
      </c>
      <c r="Z498" s="124">
        <v>45627</v>
      </c>
      <c r="AA498" s="104" t="s">
        <v>57</v>
      </c>
      <c r="AB498" s="37"/>
      <c r="AC498" s="37"/>
      <c r="AD498" s="115" t="s">
        <v>2043</v>
      </c>
      <c r="AE498" s="105"/>
      <c r="AF498" s="205"/>
      <c r="AG498" s="34" t="s">
        <v>52</v>
      </c>
      <c r="AH498" s="34">
        <v>65</v>
      </c>
      <c r="AI498" s="34">
        <v>7</v>
      </c>
      <c r="AJ498" s="33"/>
      <c r="AK498" s="33">
        <f t="shared" si="23"/>
        <v>58</v>
      </c>
      <c r="AL498" s="213">
        <f t="shared" si="22"/>
        <v>0</v>
      </c>
      <c r="AN498" s="214"/>
    </row>
    <row r="499" s="2" customFormat="1" ht="81" hidden="1" customHeight="1" spans="1:40">
      <c r="A499" s="34">
        <v>179</v>
      </c>
      <c r="B499" s="34" t="s">
        <v>864</v>
      </c>
      <c r="C499" s="37" t="s">
        <v>865</v>
      </c>
      <c r="D499" s="37" t="s">
        <v>2037</v>
      </c>
      <c r="E499" s="33" t="s">
        <v>2427</v>
      </c>
      <c r="F499" s="33" t="s">
        <v>450</v>
      </c>
      <c r="G499" s="33" t="s">
        <v>451</v>
      </c>
      <c r="H499" s="33" t="s">
        <v>48</v>
      </c>
      <c r="I499" s="55" t="s">
        <v>2428</v>
      </c>
      <c r="J499" s="34">
        <v>49</v>
      </c>
      <c r="K499" s="34">
        <v>49</v>
      </c>
      <c r="L499" s="33"/>
      <c r="M499" s="33"/>
      <c r="N499" s="73" t="s">
        <v>2429</v>
      </c>
      <c r="O499" s="73"/>
      <c r="P499" s="218">
        <v>332</v>
      </c>
      <c r="Q499" s="37" t="s">
        <v>52</v>
      </c>
      <c r="R499" s="37" t="s">
        <v>52</v>
      </c>
      <c r="S499" s="37" t="s">
        <v>52</v>
      </c>
      <c r="T499" s="37" t="s">
        <v>2042</v>
      </c>
      <c r="U499" s="37" t="s">
        <v>454</v>
      </c>
      <c r="V499" s="37" t="s">
        <v>904</v>
      </c>
      <c r="W499" s="91" t="s">
        <v>2122</v>
      </c>
      <c r="X499" s="34" t="s">
        <v>56</v>
      </c>
      <c r="Y499" s="124">
        <v>45295</v>
      </c>
      <c r="Z499" s="124">
        <v>45627</v>
      </c>
      <c r="AA499" s="104" t="s">
        <v>57</v>
      </c>
      <c r="AB499" s="37"/>
      <c r="AC499" s="37"/>
      <c r="AD499" s="115" t="s">
        <v>2043</v>
      </c>
      <c r="AE499" s="105"/>
      <c r="AF499" s="205"/>
      <c r="AG499" s="34" t="s">
        <v>52</v>
      </c>
      <c r="AH499" s="34">
        <v>49</v>
      </c>
      <c r="AI499" s="34">
        <v>5</v>
      </c>
      <c r="AJ499" s="33"/>
      <c r="AK499" s="33">
        <f t="shared" si="23"/>
        <v>44</v>
      </c>
      <c r="AL499" s="213">
        <f t="shared" si="22"/>
        <v>0</v>
      </c>
      <c r="AN499" s="214"/>
    </row>
    <row r="500" s="2" customFormat="1" ht="66" hidden="1" customHeight="1" spans="1:40">
      <c r="A500" s="34">
        <v>180</v>
      </c>
      <c r="B500" s="34" t="s">
        <v>864</v>
      </c>
      <c r="C500" s="37" t="s">
        <v>865</v>
      </c>
      <c r="D500" s="37" t="s">
        <v>2037</v>
      </c>
      <c r="E500" s="33" t="s">
        <v>2430</v>
      </c>
      <c r="F500" s="33" t="s">
        <v>450</v>
      </c>
      <c r="G500" s="33" t="s">
        <v>710</v>
      </c>
      <c r="H500" s="33" t="s">
        <v>48</v>
      </c>
      <c r="I500" s="55" t="s">
        <v>2431</v>
      </c>
      <c r="J500" s="34">
        <v>30</v>
      </c>
      <c r="K500" s="34"/>
      <c r="L500" s="33">
        <v>30</v>
      </c>
      <c r="M500" s="33"/>
      <c r="N500" s="73" t="s">
        <v>2432</v>
      </c>
      <c r="O500" s="73"/>
      <c r="P500" s="218">
        <v>120</v>
      </c>
      <c r="Q500" s="37" t="s">
        <v>52</v>
      </c>
      <c r="R500" s="37" t="s">
        <v>52</v>
      </c>
      <c r="S500" s="37" t="s">
        <v>52</v>
      </c>
      <c r="T500" s="37" t="s">
        <v>2042</v>
      </c>
      <c r="U500" s="37" t="s">
        <v>454</v>
      </c>
      <c r="V500" s="37" t="s">
        <v>904</v>
      </c>
      <c r="W500" s="91" t="s">
        <v>2122</v>
      </c>
      <c r="X500" s="34" t="s">
        <v>56</v>
      </c>
      <c r="Y500" s="124">
        <v>45294</v>
      </c>
      <c r="Z500" s="124">
        <v>45629</v>
      </c>
      <c r="AA500" s="104" t="s">
        <v>57</v>
      </c>
      <c r="AB500" s="37"/>
      <c r="AC500" s="37"/>
      <c r="AD500" s="115" t="s">
        <v>2043</v>
      </c>
      <c r="AE500" s="105"/>
      <c r="AF500" s="205"/>
      <c r="AG500" s="34" t="s">
        <v>520</v>
      </c>
      <c r="AH500" s="34">
        <v>30</v>
      </c>
      <c r="AI500" s="34"/>
      <c r="AJ500" s="34">
        <v>30</v>
      </c>
      <c r="AK500" s="33">
        <f t="shared" si="23"/>
        <v>0</v>
      </c>
      <c r="AL500" s="213">
        <f t="shared" si="22"/>
        <v>0</v>
      </c>
      <c r="AN500" s="214">
        <f>L500-AJ500</f>
        <v>0</v>
      </c>
    </row>
    <row r="501" s="2" customFormat="1" ht="105" hidden="1" customHeight="1" spans="1:40">
      <c r="A501" s="33">
        <v>181</v>
      </c>
      <c r="B501" s="34" t="s">
        <v>864</v>
      </c>
      <c r="C501" s="37" t="s">
        <v>865</v>
      </c>
      <c r="D501" s="37" t="s">
        <v>2037</v>
      </c>
      <c r="E501" s="33" t="s">
        <v>2433</v>
      </c>
      <c r="F501" s="33" t="s">
        <v>450</v>
      </c>
      <c r="G501" s="33" t="s">
        <v>543</v>
      </c>
      <c r="H501" s="33" t="s">
        <v>48</v>
      </c>
      <c r="I501" s="55" t="s">
        <v>2434</v>
      </c>
      <c r="J501" s="34">
        <v>314</v>
      </c>
      <c r="K501" s="34">
        <v>314</v>
      </c>
      <c r="L501" s="33"/>
      <c r="M501" s="33"/>
      <c r="N501" s="73" t="s">
        <v>2435</v>
      </c>
      <c r="O501" s="73"/>
      <c r="P501" s="218">
        <v>3482</v>
      </c>
      <c r="Q501" s="37" t="s">
        <v>52</v>
      </c>
      <c r="R501" s="37" t="s">
        <v>52</v>
      </c>
      <c r="S501" s="37" t="s">
        <v>52</v>
      </c>
      <c r="T501" s="37" t="s">
        <v>2042</v>
      </c>
      <c r="U501" s="37" t="s">
        <v>454</v>
      </c>
      <c r="V501" s="37" t="s">
        <v>904</v>
      </c>
      <c r="W501" s="91" t="s">
        <v>2122</v>
      </c>
      <c r="X501" s="34" t="s">
        <v>56</v>
      </c>
      <c r="Y501" s="124">
        <v>45295</v>
      </c>
      <c r="Z501" s="124">
        <v>45630</v>
      </c>
      <c r="AA501" s="104" t="s">
        <v>57</v>
      </c>
      <c r="AB501" s="37"/>
      <c r="AC501" s="37"/>
      <c r="AD501" s="115" t="s">
        <v>2043</v>
      </c>
      <c r="AE501" s="105"/>
      <c r="AF501" s="205"/>
      <c r="AG501" s="34" t="s">
        <v>52</v>
      </c>
      <c r="AH501" s="34">
        <v>314</v>
      </c>
      <c r="AI501" s="34">
        <v>31</v>
      </c>
      <c r="AJ501" s="33"/>
      <c r="AK501" s="33">
        <f t="shared" si="23"/>
        <v>283</v>
      </c>
      <c r="AL501" s="213">
        <f t="shared" si="22"/>
        <v>0</v>
      </c>
      <c r="AN501" s="214"/>
    </row>
    <row r="502" s="2" customFormat="1" ht="76.5" hidden="1" spans="1:40">
      <c r="A502" s="34">
        <v>182</v>
      </c>
      <c r="B502" s="34" t="s">
        <v>864</v>
      </c>
      <c r="C502" s="37" t="s">
        <v>865</v>
      </c>
      <c r="D502" s="37" t="s">
        <v>2037</v>
      </c>
      <c r="E502" s="33" t="s">
        <v>2436</v>
      </c>
      <c r="F502" s="33" t="s">
        <v>402</v>
      </c>
      <c r="G502" s="33" t="s">
        <v>2437</v>
      </c>
      <c r="H502" s="33" t="s">
        <v>48</v>
      </c>
      <c r="I502" s="55" t="s">
        <v>2438</v>
      </c>
      <c r="J502" s="34">
        <v>20</v>
      </c>
      <c r="K502" s="34">
        <v>20</v>
      </c>
      <c r="L502" s="33"/>
      <c r="M502" s="33"/>
      <c r="N502" s="73" t="s">
        <v>2439</v>
      </c>
      <c r="O502" s="73"/>
      <c r="P502" s="218">
        <v>2972</v>
      </c>
      <c r="Q502" s="37" t="s">
        <v>52</v>
      </c>
      <c r="R502" s="37" t="s">
        <v>52</v>
      </c>
      <c r="S502" s="37" t="s">
        <v>52</v>
      </c>
      <c r="T502" s="37" t="s">
        <v>2042</v>
      </c>
      <c r="U502" s="37" t="s">
        <v>407</v>
      </c>
      <c r="V502" s="37" t="s">
        <v>2132</v>
      </c>
      <c r="W502" s="91" t="s">
        <v>2133</v>
      </c>
      <c r="X502" s="34" t="s">
        <v>56</v>
      </c>
      <c r="Y502" s="124">
        <v>45297</v>
      </c>
      <c r="Z502" s="124">
        <v>45632</v>
      </c>
      <c r="AA502" s="104" t="s">
        <v>57</v>
      </c>
      <c r="AB502" s="37"/>
      <c r="AC502" s="37"/>
      <c r="AD502" s="115" t="s">
        <v>2043</v>
      </c>
      <c r="AE502" s="105"/>
      <c r="AF502" s="205"/>
      <c r="AG502" s="34" t="s">
        <v>52</v>
      </c>
      <c r="AH502" s="34">
        <v>20</v>
      </c>
      <c r="AI502" s="34">
        <v>2</v>
      </c>
      <c r="AJ502" s="33"/>
      <c r="AK502" s="33">
        <f t="shared" si="23"/>
        <v>18</v>
      </c>
      <c r="AL502" s="213">
        <f t="shared" si="22"/>
        <v>0</v>
      </c>
      <c r="AN502" s="214"/>
    </row>
    <row r="503" s="2" customFormat="1" ht="76.5" hidden="1" spans="1:40">
      <c r="A503" s="34">
        <v>183</v>
      </c>
      <c r="B503" s="34" t="s">
        <v>864</v>
      </c>
      <c r="C503" s="37" t="s">
        <v>865</v>
      </c>
      <c r="D503" s="37" t="s">
        <v>2037</v>
      </c>
      <c r="E503" s="33" t="s">
        <v>2440</v>
      </c>
      <c r="F503" s="33" t="s">
        <v>402</v>
      </c>
      <c r="G503" s="33" t="s">
        <v>2441</v>
      </c>
      <c r="H503" s="33" t="s">
        <v>48</v>
      </c>
      <c r="I503" s="55" t="s">
        <v>2442</v>
      </c>
      <c r="J503" s="34">
        <v>297</v>
      </c>
      <c r="K503" s="34">
        <v>297</v>
      </c>
      <c r="L503" s="33"/>
      <c r="M503" s="33"/>
      <c r="N503" s="73" t="s">
        <v>2443</v>
      </c>
      <c r="O503" s="73"/>
      <c r="P503" s="218">
        <v>7270</v>
      </c>
      <c r="Q503" s="37" t="s">
        <v>52</v>
      </c>
      <c r="R503" s="37" t="s">
        <v>52</v>
      </c>
      <c r="S503" s="37" t="s">
        <v>52</v>
      </c>
      <c r="T503" s="37" t="s">
        <v>2042</v>
      </c>
      <c r="U503" s="37" t="s">
        <v>407</v>
      </c>
      <c r="V503" s="37" t="s">
        <v>2132</v>
      </c>
      <c r="W503" s="91" t="s">
        <v>2133</v>
      </c>
      <c r="X503" s="34" t="s">
        <v>56</v>
      </c>
      <c r="Y503" s="124">
        <v>45298</v>
      </c>
      <c r="Z503" s="124">
        <v>45627</v>
      </c>
      <c r="AA503" s="107" t="s">
        <v>89</v>
      </c>
      <c r="AB503" s="37"/>
      <c r="AC503" s="37"/>
      <c r="AD503" s="115" t="s">
        <v>2043</v>
      </c>
      <c r="AE503" s="105"/>
      <c r="AF503" s="205"/>
      <c r="AG503" s="34" t="s">
        <v>52</v>
      </c>
      <c r="AH503" s="34">
        <v>297</v>
      </c>
      <c r="AI503" s="34">
        <v>30</v>
      </c>
      <c r="AJ503" s="33"/>
      <c r="AK503" s="33">
        <f t="shared" si="23"/>
        <v>267</v>
      </c>
      <c r="AL503" s="213">
        <f t="shared" si="22"/>
        <v>0</v>
      </c>
      <c r="AN503" s="214"/>
    </row>
    <row r="504" s="2" customFormat="1" ht="84" hidden="1" customHeight="1" spans="1:40">
      <c r="A504" s="33">
        <v>184</v>
      </c>
      <c r="B504" s="34" t="s">
        <v>864</v>
      </c>
      <c r="C504" s="37" t="s">
        <v>865</v>
      </c>
      <c r="D504" s="37" t="s">
        <v>2037</v>
      </c>
      <c r="E504" s="33" t="s">
        <v>2444</v>
      </c>
      <c r="F504" s="33" t="s">
        <v>46</v>
      </c>
      <c r="G504" s="33" t="s">
        <v>2445</v>
      </c>
      <c r="H504" s="33" t="s">
        <v>48</v>
      </c>
      <c r="I504" s="55" t="s">
        <v>2446</v>
      </c>
      <c r="J504" s="34">
        <v>100</v>
      </c>
      <c r="K504" s="34">
        <v>100</v>
      </c>
      <c r="L504" s="33"/>
      <c r="M504" s="33"/>
      <c r="N504" s="73" t="s">
        <v>2447</v>
      </c>
      <c r="O504" s="73"/>
      <c r="P504" s="218">
        <v>792</v>
      </c>
      <c r="Q504" s="37" t="s">
        <v>52</v>
      </c>
      <c r="R504" s="37" t="s">
        <v>52</v>
      </c>
      <c r="S504" s="37" t="s">
        <v>52</v>
      </c>
      <c r="T504" s="37" t="s">
        <v>2042</v>
      </c>
      <c r="U504" s="37" t="s">
        <v>447</v>
      </c>
      <c r="V504" s="37" t="s">
        <v>1543</v>
      </c>
      <c r="W504" s="91" t="s">
        <v>1544</v>
      </c>
      <c r="X504" s="34" t="s">
        <v>56</v>
      </c>
      <c r="Y504" s="124">
        <v>45299</v>
      </c>
      <c r="Z504" s="124">
        <v>45627</v>
      </c>
      <c r="AA504" s="104" t="s">
        <v>57</v>
      </c>
      <c r="AB504" s="37"/>
      <c r="AC504" s="37"/>
      <c r="AD504" s="115" t="s">
        <v>2043</v>
      </c>
      <c r="AE504" s="105"/>
      <c r="AF504" s="205"/>
      <c r="AG504" s="34" t="s">
        <v>52</v>
      </c>
      <c r="AH504" s="34">
        <v>100</v>
      </c>
      <c r="AI504" s="34">
        <v>10</v>
      </c>
      <c r="AJ504" s="33"/>
      <c r="AK504" s="33">
        <f t="shared" si="23"/>
        <v>90</v>
      </c>
      <c r="AL504" s="213">
        <f t="shared" si="22"/>
        <v>0</v>
      </c>
      <c r="AN504" s="214"/>
    </row>
    <row r="505" s="2" customFormat="1" ht="63" hidden="1" customHeight="1" spans="1:40">
      <c r="A505" s="34">
        <v>185</v>
      </c>
      <c r="B505" s="34" t="s">
        <v>864</v>
      </c>
      <c r="C505" s="37" t="s">
        <v>865</v>
      </c>
      <c r="D505" s="37" t="s">
        <v>2037</v>
      </c>
      <c r="E505" s="33" t="s">
        <v>2448</v>
      </c>
      <c r="F505" s="33" t="s">
        <v>46</v>
      </c>
      <c r="G505" s="33" t="s">
        <v>2449</v>
      </c>
      <c r="H505" s="33" t="s">
        <v>48</v>
      </c>
      <c r="I505" s="55" t="s">
        <v>2450</v>
      </c>
      <c r="J505" s="34">
        <v>26</v>
      </c>
      <c r="K505" s="34">
        <v>26</v>
      </c>
      <c r="L505" s="33"/>
      <c r="M505" s="33"/>
      <c r="N505" s="73" t="s">
        <v>2451</v>
      </c>
      <c r="O505" s="73"/>
      <c r="P505" s="218">
        <v>8060</v>
      </c>
      <c r="Q505" s="37" t="s">
        <v>52</v>
      </c>
      <c r="R505" s="37" t="s">
        <v>52</v>
      </c>
      <c r="S505" s="37" t="s">
        <v>52</v>
      </c>
      <c r="T505" s="37" t="s">
        <v>2042</v>
      </c>
      <c r="U505" s="37" t="s">
        <v>447</v>
      </c>
      <c r="V505" s="37" t="s">
        <v>1543</v>
      </c>
      <c r="W505" s="91" t="s">
        <v>1544</v>
      </c>
      <c r="X505" s="34" t="s">
        <v>56</v>
      </c>
      <c r="Y505" s="124">
        <v>45300</v>
      </c>
      <c r="Z505" s="124">
        <v>45627</v>
      </c>
      <c r="AA505" s="104" t="s">
        <v>57</v>
      </c>
      <c r="AB505" s="37"/>
      <c r="AC505" s="37"/>
      <c r="AD505" s="115" t="s">
        <v>2043</v>
      </c>
      <c r="AE505" s="105"/>
      <c r="AF505" s="205"/>
      <c r="AG505" s="34" t="s">
        <v>52</v>
      </c>
      <c r="AH505" s="34">
        <v>26</v>
      </c>
      <c r="AI505" s="34">
        <v>3</v>
      </c>
      <c r="AJ505" s="33"/>
      <c r="AK505" s="33">
        <f t="shared" si="23"/>
        <v>23</v>
      </c>
      <c r="AL505" s="213">
        <f t="shared" si="22"/>
        <v>0</v>
      </c>
      <c r="AN505" s="214"/>
    </row>
    <row r="506" s="2" customFormat="1" ht="92" hidden="1" customHeight="1" spans="1:40">
      <c r="A506" s="34">
        <v>186</v>
      </c>
      <c r="B506" s="34" t="s">
        <v>864</v>
      </c>
      <c r="C506" s="37" t="s">
        <v>865</v>
      </c>
      <c r="D506" s="37" t="s">
        <v>2037</v>
      </c>
      <c r="E506" s="33" t="s">
        <v>2452</v>
      </c>
      <c r="F506" s="33" t="s">
        <v>46</v>
      </c>
      <c r="G506" s="33" t="s">
        <v>1737</v>
      </c>
      <c r="H506" s="33" t="s">
        <v>48</v>
      </c>
      <c r="I506" s="55" t="s">
        <v>2453</v>
      </c>
      <c r="J506" s="34">
        <v>120</v>
      </c>
      <c r="K506" s="34">
        <v>120</v>
      </c>
      <c r="L506" s="33"/>
      <c r="M506" s="33"/>
      <c r="N506" s="73" t="s">
        <v>2454</v>
      </c>
      <c r="O506" s="73"/>
      <c r="P506" s="218">
        <v>2889</v>
      </c>
      <c r="Q506" s="37" t="s">
        <v>52</v>
      </c>
      <c r="R506" s="37" t="s">
        <v>52</v>
      </c>
      <c r="S506" s="37" t="s">
        <v>52</v>
      </c>
      <c r="T506" s="37" t="s">
        <v>2042</v>
      </c>
      <c r="U506" s="37" t="s">
        <v>447</v>
      </c>
      <c r="V506" s="37" t="s">
        <v>1543</v>
      </c>
      <c r="W506" s="91" t="s">
        <v>1544</v>
      </c>
      <c r="X506" s="34" t="s">
        <v>56</v>
      </c>
      <c r="Y506" s="124">
        <v>45301</v>
      </c>
      <c r="Z506" s="124">
        <v>45627</v>
      </c>
      <c r="AA506" s="104" t="s">
        <v>57</v>
      </c>
      <c r="AB506" s="37"/>
      <c r="AC506" s="37"/>
      <c r="AD506" s="115" t="s">
        <v>2043</v>
      </c>
      <c r="AE506" s="105"/>
      <c r="AF506" s="205"/>
      <c r="AG506" s="34" t="s">
        <v>52</v>
      </c>
      <c r="AH506" s="34">
        <v>120</v>
      </c>
      <c r="AI506" s="34">
        <v>12</v>
      </c>
      <c r="AJ506" s="33"/>
      <c r="AK506" s="33">
        <f t="shared" si="23"/>
        <v>108</v>
      </c>
      <c r="AL506" s="213">
        <f t="shared" si="22"/>
        <v>0</v>
      </c>
      <c r="AN506" s="214"/>
    </row>
    <row r="507" s="2" customFormat="1" ht="78" hidden="1" customHeight="1" spans="1:40">
      <c r="A507" s="33">
        <v>187</v>
      </c>
      <c r="B507" s="34" t="s">
        <v>864</v>
      </c>
      <c r="C507" s="37" t="s">
        <v>865</v>
      </c>
      <c r="D507" s="37" t="s">
        <v>2037</v>
      </c>
      <c r="E507" s="33" t="s">
        <v>2455</v>
      </c>
      <c r="F507" s="33" t="s">
        <v>270</v>
      </c>
      <c r="G507" s="33" t="s">
        <v>2456</v>
      </c>
      <c r="H507" s="33" t="s">
        <v>48</v>
      </c>
      <c r="I507" s="55" t="s">
        <v>2457</v>
      </c>
      <c r="J507" s="34">
        <v>74</v>
      </c>
      <c r="K507" s="34">
        <v>74</v>
      </c>
      <c r="L507" s="33"/>
      <c r="M507" s="33"/>
      <c r="N507" s="73" t="s">
        <v>2458</v>
      </c>
      <c r="O507" s="73"/>
      <c r="P507" s="218">
        <v>3060</v>
      </c>
      <c r="Q507" s="37" t="s">
        <v>52</v>
      </c>
      <c r="R507" s="37" t="s">
        <v>52</v>
      </c>
      <c r="S507" s="37" t="s">
        <v>52</v>
      </c>
      <c r="T507" s="37" t="s">
        <v>2042</v>
      </c>
      <c r="U507" s="37" t="s">
        <v>275</v>
      </c>
      <c r="V507" s="37" t="s">
        <v>508</v>
      </c>
      <c r="W507" s="91">
        <v>13508815282</v>
      </c>
      <c r="X507" s="34" t="s">
        <v>56</v>
      </c>
      <c r="Y507" s="124">
        <v>45302</v>
      </c>
      <c r="Z507" s="124">
        <v>45627</v>
      </c>
      <c r="AA507" s="104" t="s">
        <v>57</v>
      </c>
      <c r="AB507" s="37"/>
      <c r="AC507" s="37"/>
      <c r="AD507" s="115" t="s">
        <v>2043</v>
      </c>
      <c r="AE507" s="105"/>
      <c r="AF507" s="205"/>
      <c r="AG507" s="34" t="s">
        <v>52</v>
      </c>
      <c r="AH507" s="34">
        <v>74</v>
      </c>
      <c r="AI507" s="34">
        <v>7</v>
      </c>
      <c r="AJ507" s="33"/>
      <c r="AK507" s="33">
        <f t="shared" si="23"/>
        <v>67</v>
      </c>
      <c r="AL507" s="213">
        <f t="shared" si="22"/>
        <v>0</v>
      </c>
      <c r="AN507" s="214"/>
    </row>
    <row r="508" s="2" customFormat="1" ht="76" hidden="1" customHeight="1" spans="1:40">
      <c r="A508" s="34">
        <v>188</v>
      </c>
      <c r="B508" s="34" t="s">
        <v>864</v>
      </c>
      <c r="C508" s="37" t="s">
        <v>865</v>
      </c>
      <c r="D508" s="37" t="s">
        <v>2037</v>
      </c>
      <c r="E508" s="33" t="s">
        <v>2459</v>
      </c>
      <c r="F508" s="33" t="s">
        <v>270</v>
      </c>
      <c r="G508" s="33" t="s">
        <v>2460</v>
      </c>
      <c r="H508" s="33" t="s">
        <v>48</v>
      </c>
      <c r="I508" s="55" t="s">
        <v>2461</v>
      </c>
      <c r="J508" s="34">
        <v>98</v>
      </c>
      <c r="K508" s="34">
        <v>98</v>
      </c>
      <c r="L508" s="33"/>
      <c r="M508" s="33"/>
      <c r="N508" s="73" t="s">
        <v>2462</v>
      </c>
      <c r="O508" s="73"/>
      <c r="P508" s="218">
        <v>4069</v>
      </c>
      <c r="Q508" s="37" t="s">
        <v>52</v>
      </c>
      <c r="R508" s="37" t="s">
        <v>52</v>
      </c>
      <c r="S508" s="37" t="s">
        <v>52</v>
      </c>
      <c r="T508" s="37" t="s">
        <v>2042</v>
      </c>
      <c r="U508" s="37" t="s">
        <v>275</v>
      </c>
      <c r="V508" s="37" t="s">
        <v>508</v>
      </c>
      <c r="W508" s="91">
        <v>13508815282</v>
      </c>
      <c r="X508" s="34" t="s">
        <v>56</v>
      </c>
      <c r="Y508" s="124">
        <v>45303</v>
      </c>
      <c r="Z508" s="124">
        <v>45627</v>
      </c>
      <c r="AA508" s="104" t="s">
        <v>57</v>
      </c>
      <c r="AB508" s="37"/>
      <c r="AC508" s="37"/>
      <c r="AD508" s="115" t="s">
        <v>2043</v>
      </c>
      <c r="AE508" s="105"/>
      <c r="AF508" s="205"/>
      <c r="AG508" s="34" t="s">
        <v>52</v>
      </c>
      <c r="AH508" s="34">
        <v>98</v>
      </c>
      <c r="AI508" s="34">
        <v>10</v>
      </c>
      <c r="AJ508" s="33"/>
      <c r="AK508" s="33">
        <f t="shared" si="23"/>
        <v>88</v>
      </c>
      <c r="AL508" s="213">
        <f t="shared" si="22"/>
        <v>0</v>
      </c>
      <c r="AN508" s="214"/>
    </row>
    <row r="509" s="2" customFormat="1" ht="72" hidden="1" customHeight="1" spans="1:40">
      <c r="A509" s="34">
        <v>189</v>
      </c>
      <c r="B509" s="34" t="s">
        <v>864</v>
      </c>
      <c r="C509" s="37" t="s">
        <v>865</v>
      </c>
      <c r="D509" s="37" t="s">
        <v>2037</v>
      </c>
      <c r="E509" s="33" t="s">
        <v>2463</v>
      </c>
      <c r="F509" s="33" t="s">
        <v>270</v>
      </c>
      <c r="G509" s="33" t="s">
        <v>2464</v>
      </c>
      <c r="H509" s="33" t="s">
        <v>48</v>
      </c>
      <c r="I509" s="55" t="s">
        <v>2465</v>
      </c>
      <c r="J509" s="34">
        <v>85</v>
      </c>
      <c r="K509" s="34">
        <v>85</v>
      </c>
      <c r="L509" s="33"/>
      <c r="M509" s="33"/>
      <c r="N509" s="73" t="s">
        <v>2466</v>
      </c>
      <c r="O509" s="73"/>
      <c r="P509" s="218">
        <v>255</v>
      </c>
      <c r="Q509" s="37" t="s">
        <v>52</v>
      </c>
      <c r="R509" s="37" t="s">
        <v>52</v>
      </c>
      <c r="S509" s="37" t="s">
        <v>52</v>
      </c>
      <c r="T509" s="37" t="s">
        <v>2042</v>
      </c>
      <c r="U509" s="37" t="s">
        <v>275</v>
      </c>
      <c r="V509" s="37" t="s">
        <v>508</v>
      </c>
      <c r="W509" s="91">
        <v>13508815282</v>
      </c>
      <c r="X509" s="34" t="s">
        <v>56</v>
      </c>
      <c r="Y509" s="124">
        <v>45306</v>
      </c>
      <c r="Z509" s="124">
        <v>45627</v>
      </c>
      <c r="AA509" s="104" t="s">
        <v>57</v>
      </c>
      <c r="AB509" s="37"/>
      <c r="AC509" s="37"/>
      <c r="AD509" s="115" t="s">
        <v>2043</v>
      </c>
      <c r="AE509" s="105"/>
      <c r="AF509" s="205"/>
      <c r="AG509" s="34" t="s">
        <v>52</v>
      </c>
      <c r="AH509" s="34">
        <v>85</v>
      </c>
      <c r="AI509" s="34">
        <v>9</v>
      </c>
      <c r="AJ509" s="33"/>
      <c r="AK509" s="33">
        <f t="shared" si="23"/>
        <v>76</v>
      </c>
      <c r="AL509" s="213">
        <f t="shared" si="22"/>
        <v>0</v>
      </c>
      <c r="AN509" s="214"/>
    </row>
    <row r="510" s="2" customFormat="1" ht="60" hidden="1" customHeight="1" spans="1:40">
      <c r="A510" s="33">
        <v>190</v>
      </c>
      <c r="B510" s="34" t="s">
        <v>864</v>
      </c>
      <c r="C510" s="37" t="s">
        <v>865</v>
      </c>
      <c r="D510" s="37" t="s">
        <v>2037</v>
      </c>
      <c r="E510" s="33" t="s">
        <v>2467</v>
      </c>
      <c r="F510" s="33" t="s">
        <v>270</v>
      </c>
      <c r="G510" s="33" t="s">
        <v>2468</v>
      </c>
      <c r="H510" s="33" t="s">
        <v>48</v>
      </c>
      <c r="I510" s="55" t="s">
        <v>2469</v>
      </c>
      <c r="J510" s="34">
        <v>18</v>
      </c>
      <c r="K510" s="34">
        <v>18</v>
      </c>
      <c r="L510" s="33"/>
      <c r="M510" s="33"/>
      <c r="N510" s="73" t="s">
        <v>2470</v>
      </c>
      <c r="O510" s="73"/>
      <c r="P510" s="218">
        <v>348</v>
      </c>
      <c r="Q510" s="37" t="s">
        <v>52</v>
      </c>
      <c r="R510" s="37" t="s">
        <v>52</v>
      </c>
      <c r="S510" s="37" t="s">
        <v>52</v>
      </c>
      <c r="T510" s="37" t="s">
        <v>2042</v>
      </c>
      <c r="U510" s="37" t="s">
        <v>275</v>
      </c>
      <c r="V510" s="37" t="s">
        <v>508</v>
      </c>
      <c r="W510" s="91">
        <v>13508815282</v>
      </c>
      <c r="X510" s="34" t="s">
        <v>56</v>
      </c>
      <c r="Y510" s="124">
        <v>45307</v>
      </c>
      <c r="Z510" s="124">
        <v>45627</v>
      </c>
      <c r="AA510" s="104" t="s">
        <v>57</v>
      </c>
      <c r="AB510" s="37"/>
      <c r="AC510" s="37"/>
      <c r="AD510" s="115" t="s">
        <v>2043</v>
      </c>
      <c r="AE510" s="105"/>
      <c r="AF510" s="205"/>
      <c r="AG510" s="34" t="s">
        <v>52</v>
      </c>
      <c r="AH510" s="34">
        <v>18</v>
      </c>
      <c r="AI510" s="34">
        <v>2</v>
      </c>
      <c r="AJ510" s="33"/>
      <c r="AK510" s="33">
        <f t="shared" si="23"/>
        <v>16</v>
      </c>
      <c r="AL510" s="213">
        <f t="shared" si="22"/>
        <v>0</v>
      </c>
      <c r="AN510" s="214"/>
    </row>
    <row r="511" s="2" customFormat="1" ht="60" hidden="1" customHeight="1" spans="1:40">
      <c r="A511" s="34">
        <v>191</v>
      </c>
      <c r="B511" s="34" t="s">
        <v>864</v>
      </c>
      <c r="C511" s="37" t="s">
        <v>865</v>
      </c>
      <c r="D511" s="37" t="s">
        <v>2037</v>
      </c>
      <c r="E511" s="33" t="s">
        <v>2467</v>
      </c>
      <c r="F511" s="33" t="s">
        <v>270</v>
      </c>
      <c r="G511" s="33" t="s">
        <v>2471</v>
      </c>
      <c r="H511" s="33" t="s">
        <v>48</v>
      </c>
      <c r="I511" s="55" t="s">
        <v>2472</v>
      </c>
      <c r="J511" s="34">
        <v>34</v>
      </c>
      <c r="K511" s="34">
        <v>34</v>
      </c>
      <c r="L511" s="33"/>
      <c r="M511" s="33"/>
      <c r="N511" s="73" t="s">
        <v>2473</v>
      </c>
      <c r="O511" s="73"/>
      <c r="P511" s="218">
        <v>216</v>
      </c>
      <c r="Q511" s="37" t="s">
        <v>52</v>
      </c>
      <c r="R511" s="37" t="s">
        <v>52</v>
      </c>
      <c r="S511" s="37" t="s">
        <v>52</v>
      </c>
      <c r="T511" s="37" t="s">
        <v>2042</v>
      </c>
      <c r="U511" s="37" t="s">
        <v>275</v>
      </c>
      <c r="V511" s="37" t="s">
        <v>508</v>
      </c>
      <c r="W511" s="91">
        <v>13508815282</v>
      </c>
      <c r="X511" s="34" t="s">
        <v>56</v>
      </c>
      <c r="Y511" s="124">
        <v>45308</v>
      </c>
      <c r="Z511" s="124">
        <v>45627</v>
      </c>
      <c r="AA511" s="104" t="s">
        <v>57</v>
      </c>
      <c r="AB511" s="37"/>
      <c r="AC511" s="37"/>
      <c r="AD511" s="115" t="s">
        <v>2043</v>
      </c>
      <c r="AE511" s="105"/>
      <c r="AF511" s="205"/>
      <c r="AG511" s="34" t="s">
        <v>52</v>
      </c>
      <c r="AH511" s="34">
        <v>34</v>
      </c>
      <c r="AI511" s="34">
        <v>3</v>
      </c>
      <c r="AJ511" s="33"/>
      <c r="AK511" s="33">
        <f t="shared" si="23"/>
        <v>31</v>
      </c>
      <c r="AL511" s="213">
        <f t="shared" si="22"/>
        <v>0</v>
      </c>
      <c r="AN511" s="214"/>
    </row>
    <row r="512" s="2" customFormat="1" ht="60" hidden="1" customHeight="1" spans="1:40">
      <c r="A512" s="34">
        <v>192</v>
      </c>
      <c r="B512" s="34" t="s">
        <v>864</v>
      </c>
      <c r="C512" s="37" t="s">
        <v>865</v>
      </c>
      <c r="D512" s="37" t="s">
        <v>2037</v>
      </c>
      <c r="E512" s="33" t="s">
        <v>2474</v>
      </c>
      <c r="F512" s="33" t="s">
        <v>270</v>
      </c>
      <c r="G512" s="33" t="s">
        <v>2475</v>
      </c>
      <c r="H512" s="33" t="s">
        <v>48</v>
      </c>
      <c r="I512" s="55" t="s">
        <v>2476</v>
      </c>
      <c r="J512" s="34">
        <v>36.8</v>
      </c>
      <c r="K512" s="34">
        <v>36.8</v>
      </c>
      <c r="L512" s="33"/>
      <c r="M512" s="33"/>
      <c r="N512" s="73" t="s">
        <v>2477</v>
      </c>
      <c r="O512" s="73"/>
      <c r="P512" s="218">
        <v>203</v>
      </c>
      <c r="Q512" s="37" t="s">
        <v>52</v>
      </c>
      <c r="R512" s="37" t="s">
        <v>52</v>
      </c>
      <c r="S512" s="37" t="s">
        <v>52</v>
      </c>
      <c r="T512" s="37" t="s">
        <v>2042</v>
      </c>
      <c r="U512" s="37" t="s">
        <v>275</v>
      </c>
      <c r="V512" s="37" t="s">
        <v>508</v>
      </c>
      <c r="W512" s="91">
        <v>13508815282</v>
      </c>
      <c r="X512" s="34" t="s">
        <v>56</v>
      </c>
      <c r="Y512" s="124">
        <v>45309</v>
      </c>
      <c r="Z512" s="124">
        <v>45627</v>
      </c>
      <c r="AA512" s="104" t="s">
        <v>57</v>
      </c>
      <c r="AB512" s="37"/>
      <c r="AC512" s="37"/>
      <c r="AD512" s="115" t="s">
        <v>2043</v>
      </c>
      <c r="AE512" s="105"/>
      <c r="AF512" s="205"/>
      <c r="AG512" s="34" t="s">
        <v>52</v>
      </c>
      <c r="AH512" s="34">
        <v>36.8</v>
      </c>
      <c r="AI512" s="34">
        <v>4</v>
      </c>
      <c r="AJ512" s="33"/>
      <c r="AK512" s="33">
        <f t="shared" si="23"/>
        <v>32.8</v>
      </c>
      <c r="AL512" s="213">
        <f t="shared" si="22"/>
        <v>0</v>
      </c>
      <c r="AN512" s="214"/>
    </row>
    <row r="513" s="2" customFormat="1" ht="60" hidden="1" customHeight="1" spans="1:40">
      <c r="A513" s="33">
        <v>193</v>
      </c>
      <c r="B513" s="34" t="s">
        <v>864</v>
      </c>
      <c r="C513" s="37" t="s">
        <v>865</v>
      </c>
      <c r="D513" s="37" t="s">
        <v>2037</v>
      </c>
      <c r="E513" s="33" t="s">
        <v>2478</v>
      </c>
      <c r="F513" s="33" t="s">
        <v>99</v>
      </c>
      <c r="G513" s="33" t="s">
        <v>2479</v>
      </c>
      <c r="H513" s="33" t="s">
        <v>48</v>
      </c>
      <c r="I513" s="55" t="s">
        <v>2480</v>
      </c>
      <c r="J513" s="34">
        <v>37.2</v>
      </c>
      <c r="K513" s="34"/>
      <c r="L513" s="33">
        <v>37.2</v>
      </c>
      <c r="M513" s="33"/>
      <c r="N513" s="73" t="s">
        <v>2481</v>
      </c>
      <c r="O513" s="73"/>
      <c r="P513" s="218">
        <v>759</v>
      </c>
      <c r="Q513" s="37" t="s">
        <v>52</v>
      </c>
      <c r="R513" s="37" t="s">
        <v>52</v>
      </c>
      <c r="S513" s="37" t="s">
        <v>52</v>
      </c>
      <c r="T513" s="37" t="s">
        <v>2042</v>
      </c>
      <c r="U513" s="37" t="s">
        <v>104</v>
      </c>
      <c r="V513" s="37" t="s">
        <v>2141</v>
      </c>
      <c r="W513" s="91">
        <v>13769805432</v>
      </c>
      <c r="X513" s="34" t="s">
        <v>56</v>
      </c>
      <c r="Y513" s="124">
        <v>45315</v>
      </c>
      <c r="Z513" s="124">
        <v>45627</v>
      </c>
      <c r="AA513" s="104" t="s">
        <v>57</v>
      </c>
      <c r="AB513" s="37"/>
      <c r="AC513" s="37"/>
      <c r="AD513" s="115" t="s">
        <v>2043</v>
      </c>
      <c r="AE513" s="105"/>
      <c r="AF513" s="205"/>
      <c r="AG513" s="34" t="s">
        <v>520</v>
      </c>
      <c r="AH513" s="34">
        <v>37.2</v>
      </c>
      <c r="AI513" s="34"/>
      <c r="AJ513" s="34">
        <v>37.2</v>
      </c>
      <c r="AK513" s="33">
        <f t="shared" si="23"/>
        <v>0</v>
      </c>
      <c r="AL513" s="213">
        <f t="shared" si="22"/>
        <v>0</v>
      </c>
      <c r="AN513" s="214">
        <f>L513-AJ513</f>
        <v>0</v>
      </c>
    </row>
    <row r="514" s="2" customFormat="1" ht="60" hidden="1" customHeight="1" spans="1:40">
      <c r="A514" s="34">
        <v>194</v>
      </c>
      <c r="B514" s="34" t="s">
        <v>864</v>
      </c>
      <c r="C514" s="37" t="s">
        <v>865</v>
      </c>
      <c r="D514" s="37" t="s">
        <v>2037</v>
      </c>
      <c r="E514" s="33" t="s">
        <v>2482</v>
      </c>
      <c r="F514" s="33" t="s">
        <v>99</v>
      </c>
      <c r="G514" s="33" t="s">
        <v>100</v>
      </c>
      <c r="H514" s="33" t="s">
        <v>48</v>
      </c>
      <c r="I514" s="55" t="s">
        <v>2483</v>
      </c>
      <c r="J514" s="34">
        <v>23</v>
      </c>
      <c r="K514" s="34">
        <v>23</v>
      </c>
      <c r="L514" s="33"/>
      <c r="M514" s="33"/>
      <c r="N514" s="73" t="s">
        <v>2484</v>
      </c>
      <c r="O514" s="73"/>
      <c r="P514" s="218">
        <v>355</v>
      </c>
      <c r="Q514" s="37" t="s">
        <v>52</v>
      </c>
      <c r="R514" s="37" t="s">
        <v>52</v>
      </c>
      <c r="S514" s="37" t="s">
        <v>52</v>
      </c>
      <c r="T514" s="37" t="s">
        <v>2042</v>
      </c>
      <c r="U514" s="37" t="s">
        <v>104</v>
      </c>
      <c r="V514" s="37" t="s">
        <v>2141</v>
      </c>
      <c r="W514" s="91">
        <v>13769805432</v>
      </c>
      <c r="X514" s="34" t="s">
        <v>56</v>
      </c>
      <c r="Y514" s="124">
        <v>45317</v>
      </c>
      <c r="Z514" s="124">
        <v>45627</v>
      </c>
      <c r="AA514" s="104" t="s">
        <v>57</v>
      </c>
      <c r="AB514" s="37"/>
      <c r="AC514" s="37"/>
      <c r="AD514" s="115" t="s">
        <v>2043</v>
      </c>
      <c r="AE514" s="105"/>
      <c r="AF514" s="205"/>
      <c r="AG514" s="34" t="s">
        <v>52</v>
      </c>
      <c r="AH514" s="34">
        <v>23</v>
      </c>
      <c r="AI514" s="34">
        <v>2</v>
      </c>
      <c r="AJ514" s="33"/>
      <c r="AK514" s="33">
        <f t="shared" si="23"/>
        <v>21</v>
      </c>
      <c r="AL514" s="213">
        <f t="shared" si="22"/>
        <v>0</v>
      </c>
      <c r="AN514" s="214"/>
    </row>
    <row r="515" s="2" customFormat="1" ht="60" hidden="1" customHeight="1" spans="1:40">
      <c r="A515" s="34">
        <v>195</v>
      </c>
      <c r="B515" s="34" t="s">
        <v>864</v>
      </c>
      <c r="C515" s="37" t="s">
        <v>865</v>
      </c>
      <c r="D515" s="37" t="s">
        <v>2037</v>
      </c>
      <c r="E515" s="33" t="s">
        <v>2485</v>
      </c>
      <c r="F515" s="33" t="s">
        <v>112</v>
      </c>
      <c r="G515" s="33" t="s">
        <v>112</v>
      </c>
      <c r="H515" s="33" t="s">
        <v>48</v>
      </c>
      <c r="I515" s="55" t="s">
        <v>2486</v>
      </c>
      <c r="J515" s="34">
        <v>40</v>
      </c>
      <c r="K515" s="34">
        <v>40</v>
      </c>
      <c r="L515" s="33"/>
      <c r="M515" s="33"/>
      <c r="N515" s="73" t="s">
        <v>2487</v>
      </c>
      <c r="O515" s="73"/>
      <c r="P515" s="218">
        <v>258</v>
      </c>
      <c r="Q515" s="37" t="s">
        <v>56</v>
      </c>
      <c r="R515" s="37" t="s">
        <v>52</v>
      </c>
      <c r="S515" s="37" t="s">
        <v>52</v>
      </c>
      <c r="T515" s="37" t="s">
        <v>2042</v>
      </c>
      <c r="U515" s="37" t="s">
        <v>118</v>
      </c>
      <c r="V515" s="37" t="s">
        <v>2066</v>
      </c>
      <c r="W515" s="91" t="s">
        <v>2067</v>
      </c>
      <c r="X515" s="34" t="s">
        <v>56</v>
      </c>
      <c r="Y515" s="124">
        <v>45321</v>
      </c>
      <c r="Z515" s="124">
        <v>45627</v>
      </c>
      <c r="AA515" s="104" t="s">
        <v>57</v>
      </c>
      <c r="AB515" s="37"/>
      <c r="AC515" s="37"/>
      <c r="AD515" s="115" t="s">
        <v>2043</v>
      </c>
      <c r="AE515" s="105"/>
      <c r="AF515" s="205"/>
      <c r="AG515" s="34" t="s">
        <v>52</v>
      </c>
      <c r="AH515" s="34">
        <v>40</v>
      </c>
      <c r="AI515" s="34">
        <v>4</v>
      </c>
      <c r="AJ515" s="33"/>
      <c r="AK515" s="33">
        <f t="shared" si="23"/>
        <v>36</v>
      </c>
      <c r="AL515" s="213">
        <f t="shared" si="22"/>
        <v>0</v>
      </c>
      <c r="AN515" s="214"/>
    </row>
    <row r="516" s="2" customFormat="1" ht="60" hidden="1" customHeight="1" spans="1:40">
      <c r="A516" s="33">
        <v>196</v>
      </c>
      <c r="B516" s="34" t="s">
        <v>864</v>
      </c>
      <c r="C516" s="37" t="s">
        <v>865</v>
      </c>
      <c r="D516" s="37" t="s">
        <v>2037</v>
      </c>
      <c r="E516" s="33" t="s">
        <v>2488</v>
      </c>
      <c r="F516" s="33" t="s">
        <v>112</v>
      </c>
      <c r="G516" s="33" t="s">
        <v>2489</v>
      </c>
      <c r="H516" s="33" t="s">
        <v>48</v>
      </c>
      <c r="I516" s="55" t="s">
        <v>2490</v>
      </c>
      <c r="J516" s="34">
        <v>9</v>
      </c>
      <c r="K516" s="34">
        <v>9</v>
      </c>
      <c r="L516" s="33"/>
      <c r="M516" s="33"/>
      <c r="N516" s="73" t="s">
        <v>2491</v>
      </c>
      <c r="O516" s="73"/>
      <c r="P516" s="218">
        <v>192</v>
      </c>
      <c r="Q516" s="37" t="s">
        <v>52</v>
      </c>
      <c r="R516" s="37" t="s">
        <v>52</v>
      </c>
      <c r="S516" s="37" t="s">
        <v>52</v>
      </c>
      <c r="T516" s="37" t="s">
        <v>2042</v>
      </c>
      <c r="U516" s="37" t="s">
        <v>118</v>
      </c>
      <c r="V516" s="37" t="s">
        <v>2066</v>
      </c>
      <c r="W516" s="91" t="s">
        <v>2067</v>
      </c>
      <c r="X516" s="34" t="s">
        <v>56</v>
      </c>
      <c r="Y516" s="124">
        <v>45321</v>
      </c>
      <c r="Z516" s="124">
        <v>45627</v>
      </c>
      <c r="AA516" s="104" t="s">
        <v>57</v>
      </c>
      <c r="AB516" s="37"/>
      <c r="AC516" s="37"/>
      <c r="AD516" s="115" t="s">
        <v>2043</v>
      </c>
      <c r="AE516" s="105"/>
      <c r="AF516" s="205"/>
      <c r="AG516" s="34" t="s">
        <v>52</v>
      </c>
      <c r="AH516" s="34">
        <v>9</v>
      </c>
      <c r="AI516" s="34">
        <v>1</v>
      </c>
      <c r="AJ516" s="33"/>
      <c r="AK516" s="33">
        <f t="shared" si="23"/>
        <v>8</v>
      </c>
      <c r="AL516" s="213">
        <f t="shared" si="22"/>
        <v>0</v>
      </c>
      <c r="AN516" s="214"/>
    </row>
    <row r="517" s="2" customFormat="1" ht="60" hidden="1" customHeight="1" spans="1:40">
      <c r="A517" s="34">
        <v>197</v>
      </c>
      <c r="B517" s="34" t="s">
        <v>864</v>
      </c>
      <c r="C517" s="37" t="s">
        <v>865</v>
      </c>
      <c r="D517" s="37" t="s">
        <v>2037</v>
      </c>
      <c r="E517" s="33" t="s">
        <v>2492</v>
      </c>
      <c r="F517" s="33" t="s">
        <v>112</v>
      </c>
      <c r="G517" s="33" t="s">
        <v>1289</v>
      </c>
      <c r="H517" s="33" t="s">
        <v>48</v>
      </c>
      <c r="I517" s="55" t="s">
        <v>2493</v>
      </c>
      <c r="J517" s="34">
        <v>50</v>
      </c>
      <c r="K517" s="34">
        <v>50</v>
      </c>
      <c r="L517" s="33"/>
      <c r="M517" s="33"/>
      <c r="N517" s="73" t="s">
        <v>2494</v>
      </c>
      <c r="O517" s="73"/>
      <c r="P517" s="218">
        <v>536</v>
      </c>
      <c r="Q517" s="37" t="s">
        <v>52</v>
      </c>
      <c r="R517" s="37" t="s">
        <v>52</v>
      </c>
      <c r="S517" s="37" t="s">
        <v>52</v>
      </c>
      <c r="T517" s="37" t="s">
        <v>2042</v>
      </c>
      <c r="U517" s="37" t="s">
        <v>118</v>
      </c>
      <c r="V517" s="37" t="s">
        <v>2066</v>
      </c>
      <c r="W517" s="91" t="s">
        <v>2067</v>
      </c>
      <c r="X517" s="34" t="s">
        <v>56</v>
      </c>
      <c r="Y517" s="124">
        <v>45321</v>
      </c>
      <c r="Z517" s="124">
        <v>45627</v>
      </c>
      <c r="AA517" s="104" t="s">
        <v>57</v>
      </c>
      <c r="AB517" s="37"/>
      <c r="AC517" s="37"/>
      <c r="AD517" s="115" t="s">
        <v>2043</v>
      </c>
      <c r="AE517" s="105"/>
      <c r="AF517" s="205"/>
      <c r="AG517" s="34" t="s">
        <v>52</v>
      </c>
      <c r="AH517" s="34">
        <v>50</v>
      </c>
      <c r="AI517" s="34">
        <v>5</v>
      </c>
      <c r="AJ517" s="33"/>
      <c r="AK517" s="33">
        <f t="shared" si="23"/>
        <v>45</v>
      </c>
      <c r="AL517" s="213">
        <f t="shared" si="22"/>
        <v>0</v>
      </c>
      <c r="AN517" s="214"/>
    </row>
    <row r="518" s="2" customFormat="1" ht="60" hidden="1" customHeight="1" spans="1:40">
      <c r="A518" s="34">
        <v>198</v>
      </c>
      <c r="B518" s="34" t="s">
        <v>864</v>
      </c>
      <c r="C518" s="37" t="s">
        <v>865</v>
      </c>
      <c r="D518" s="37" t="s">
        <v>2037</v>
      </c>
      <c r="E518" s="33" t="s">
        <v>2495</v>
      </c>
      <c r="F518" s="33" t="s">
        <v>112</v>
      </c>
      <c r="G518" s="33" t="s">
        <v>112</v>
      </c>
      <c r="H518" s="33" t="s">
        <v>48</v>
      </c>
      <c r="I518" s="55" t="s">
        <v>2496</v>
      </c>
      <c r="J518" s="34">
        <v>18</v>
      </c>
      <c r="K518" s="34">
        <v>18</v>
      </c>
      <c r="L518" s="33"/>
      <c r="M518" s="33"/>
      <c r="N518" s="73" t="s">
        <v>2497</v>
      </c>
      <c r="O518" s="73"/>
      <c r="P518" s="218">
        <v>46</v>
      </c>
      <c r="Q518" s="37" t="s">
        <v>52</v>
      </c>
      <c r="R518" s="37" t="s">
        <v>52</v>
      </c>
      <c r="S518" s="37" t="s">
        <v>52</v>
      </c>
      <c r="T518" s="37" t="s">
        <v>2042</v>
      </c>
      <c r="U518" s="37" t="s">
        <v>118</v>
      </c>
      <c r="V518" s="37" t="s">
        <v>2066</v>
      </c>
      <c r="W518" s="91" t="s">
        <v>2067</v>
      </c>
      <c r="X518" s="34" t="s">
        <v>56</v>
      </c>
      <c r="Y518" s="124">
        <v>45321</v>
      </c>
      <c r="Z518" s="124">
        <v>45627</v>
      </c>
      <c r="AA518" s="104" t="s">
        <v>57</v>
      </c>
      <c r="AB518" s="37"/>
      <c r="AC518" s="37"/>
      <c r="AD518" s="115" t="s">
        <v>2043</v>
      </c>
      <c r="AE518" s="105"/>
      <c r="AF518" s="205"/>
      <c r="AG518" s="34" t="s">
        <v>52</v>
      </c>
      <c r="AH518" s="34">
        <v>18</v>
      </c>
      <c r="AI518" s="34">
        <v>2</v>
      </c>
      <c r="AJ518" s="33"/>
      <c r="AK518" s="33">
        <f t="shared" si="23"/>
        <v>16</v>
      </c>
      <c r="AL518" s="213">
        <f t="shared" si="22"/>
        <v>0</v>
      </c>
      <c r="AN518" s="214"/>
    </row>
    <row r="519" s="2" customFormat="1" ht="60" hidden="1" customHeight="1" spans="1:40">
      <c r="A519" s="33">
        <v>199</v>
      </c>
      <c r="B519" s="34" t="s">
        <v>864</v>
      </c>
      <c r="C519" s="37" t="s">
        <v>865</v>
      </c>
      <c r="D519" s="37" t="s">
        <v>2037</v>
      </c>
      <c r="E519" s="33" t="s">
        <v>2498</v>
      </c>
      <c r="F519" s="33" t="s">
        <v>112</v>
      </c>
      <c r="G519" s="33" t="s">
        <v>112</v>
      </c>
      <c r="H519" s="33" t="s">
        <v>48</v>
      </c>
      <c r="I519" s="55" t="s">
        <v>2499</v>
      </c>
      <c r="J519" s="34">
        <v>40</v>
      </c>
      <c r="K519" s="34">
        <v>40</v>
      </c>
      <c r="L519" s="33"/>
      <c r="M519" s="33"/>
      <c r="N519" s="73" t="s">
        <v>2500</v>
      </c>
      <c r="O519" s="73"/>
      <c r="P519" s="218">
        <v>232</v>
      </c>
      <c r="Q519" s="37" t="s">
        <v>52</v>
      </c>
      <c r="R519" s="37" t="s">
        <v>52</v>
      </c>
      <c r="S519" s="37" t="s">
        <v>52</v>
      </c>
      <c r="T519" s="37" t="s">
        <v>2042</v>
      </c>
      <c r="U519" s="37" t="s">
        <v>118</v>
      </c>
      <c r="V519" s="37" t="s">
        <v>2066</v>
      </c>
      <c r="W519" s="91" t="s">
        <v>2067</v>
      </c>
      <c r="X519" s="34" t="s">
        <v>56</v>
      </c>
      <c r="Y519" s="124">
        <v>45321</v>
      </c>
      <c r="Z519" s="124">
        <v>45627</v>
      </c>
      <c r="AA519" s="104" t="s">
        <v>57</v>
      </c>
      <c r="AB519" s="37"/>
      <c r="AC519" s="37"/>
      <c r="AD519" s="115" t="s">
        <v>2043</v>
      </c>
      <c r="AE519" s="105"/>
      <c r="AF519" s="205"/>
      <c r="AG519" s="34" t="s">
        <v>52</v>
      </c>
      <c r="AH519" s="34">
        <v>40</v>
      </c>
      <c r="AI519" s="34">
        <v>4</v>
      </c>
      <c r="AJ519" s="33"/>
      <c r="AK519" s="33">
        <f t="shared" si="23"/>
        <v>36</v>
      </c>
      <c r="AL519" s="213">
        <f t="shared" si="22"/>
        <v>0</v>
      </c>
      <c r="AN519" s="214"/>
    </row>
    <row r="520" s="2" customFormat="1" ht="60" hidden="1" customHeight="1" spans="1:40">
      <c r="A520" s="34">
        <v>200</v>
      </c>
      <c r="B520" s="34" t="s">
        <v>864</v>
      </c>
      <c r="C520" s="37" t="s">
        <v>865</v>
      </c>
      <c r="D520" s="37" t="s">
        <v>2037</v>
      </c>
      <c r="E520" s="33" t="s">
        <v>2501</v>
      </c>
      <c r="F520" s="33" t="s">
        <v>256</v>
      </c>
      <c r="G520" s="33" t="s">
        <v>429</v>
      </c>
      <c r="H520" s="33" t="s">
        <v>48</v>
      </c>
      <c r="I520" s="55" t="s">
        <v>2502</v>
      </c>
      <c r="J520" s="34">
        <v>50</v>
      </c>
      <c r="K520" s="34">
        <v>50</v>
      </c>
      <c r="L520" s="33"/>
      <c r="M520" s="33"/>
      <c r="N520" s="73" t="s">
        <v>2503</v>
      </c>
      <c r="O520" s="73"/>
      <c r="P520" s="218">
        <v>1876</v>
      </c>
      <c r="Q520" s="37" t="s">
        <v>52</v>
      </c>
      <c r="R520" s="37" t="s">
        <v>52</v>
      </c>
      <c r="S520" s="37" t="s">
        <v>52</v>
      </c>
      <c r="T520" s="37" t="s">
        <v>2042</v>
      </c>
      <c r="U520" s="37" t="s">
        <v>261</v>
      </c>
      <c r="V520" s="37" t="s">
        <v>792</v>
      </c>
      <c r="W520" s="91" t="s">
        <v>2166</v>
      </c>
      <c r="X520" s="34" t="s">
        <v>56</v>
      </c>
      <c r="Y520" s="124">
        <v>45321</v>
      </c>
      <c r="Z520" s="124">
        <v>45627</v>
      </c>
      <c r="AA520" s="104" t="s">
        <v>57</v>
      </c>
      <c r="AB520" s="37"/>
      <c r="AC520" s="37"/>
      <c r="AD520" s="115" t="s">
        <v>2043</v>
      </c>
      <c r="AE520" s="105"/>
      <c r="AF520" s="205"/>
      <c r="AG520" s="34" t="s">
        <v>52</v>
      </c>
      <c r="AH520" s="34">
        <v>50</v>
      </c>
      <c r="AI520" s="34">
        <v>5</v>
      </c>
      <c r="AJ520" s="33"/>
      <c r="AK520" s="33">
        <f t="shared" si="23"/>
        <v>45</v>
      </c>
      <c r="AL520" s="213">
        <f t="shared" si="22"/>
        <v>0</v>
      </c>
      <c r="AN520" s="214"/>
    </row>
    <row r="521" s="2" customFormat="1" ht="60" hidden="1" customHeight="1" spans="1:40">
      <c r="A521" s="34">
        <v>201</v>
      </c>
      <c r="B521" s="34" t="s">
        <v>864</v>
      </c>
      <c r="C521" s="37" t="s">
        <v>865</v>
      </c>
      <c r="D521" s="37" t="s">
        <v>2037</v>
      </c>
      <c r="E521" s="33" t="s">
        <v>2504</v>
      </c>
      <c r="F521" s="33" t="s">
        <v>256</v>
      </c>
      <c r="G521" s="33" t="s">
        <v>2505</v>
      </c>
      <c r="H521" s="33" t="s">
        <v>48</v>
      </c>
      <c r="I521" s="55" t="s">
        <v>2506</v>
      </c>
      <c r="J521" s="34">
        <v>21</v>
      </c>
      <c r="K521" s="34">
        <v>21</v>
      </c>
      <c r="L521" s="33"/>
      <c r="M521" s="33"/>
      <c r="N521" s="73" t="s">
        <v>2507</v>
      </c>
      <c r="O521" s="73"/>
      <c r="P521" s="218">
        <v>1485</v>
      </c>
      <c r="Q521" s="37" t="s">
        <v>52</v>
      </c>
      <c r="R521" s="37" t="s">
        <v>52</v>
      </c>
      <c r="S521" s="37" t="s">
        <v>52</v>
      </c>
      <c r="T521" s="37" t="s">
        <v>2042</v>
      </c>
      <c r="U521" s="37" t="s">
        <v>261</v>
      </c>
      <c r="V521" s="37" t="s">
        <v>792</v>
      </c>
      <c r="W521" s="91" t="s">
        <v>2166</v>
      </c>
      <c r="X521" s="34" t="s">
        <v>56</v>
      </c>
      <c r="Y521" s="124">
        <v>45321</v>
      </c>
      <c r="Z521" s="124">
        <v>45627</v>
      </c>
      <c r="AA521" s="104" t="s">
        <v>57</v>
      </c>
      <c r="AB521" s="37"/>
      <c r="AC521" s="37"/>
      <c r="AD521" s="115" t="s">
        <v>2043</v>
      </c>
      <c r="AE521" s="105"/>
      <c r="AF521" s="205"/>
      <c r="AG521" s="34" t="s">
        <v>52</v>
      </c>
      <c r="AH521" s="34">
        <v>21</v>
      </c>
      <c r="AI521" s="34">
        <v>2</v>
      </c>
      <c r="AJ521" s="33"/>
      <c r="AK521" s="33">
        <f t="shared" si="23"/>
        <v>19</v>
      </c>
      <c r="AL521" s="213">
        <f t="shared" ref="AL521:AL584" si="24">J521-AH521</f>
        <v>0</v>
      </c>
      <c r="AN521" s="214"/>
    </row>
    <row r="522" s="2" customFormat="1" ht="60" hidden="1" customHeight="1" spans="1:40">
      <c r="A522" s="33">
        <v>202</v>
      </c>
      <c r="B522" s="34" t="s">
        <v>864</v>
      </c>
      <c r="C522" s="37" t="s">
        <v>865</v>
      </c>
      <c r="D522" s="37" t="s">
        <v>2037</v>
      </c>
      <c r="E522" s="33" t="s">
        <v>2508</v>
      </c>
      <c r="F522" s="33" t="s">
        <v>256</v>
      </c>
      <c r="G522" s="33" t="s">
        <v>2509</v>
      </c>
      <c r="H522" s="33" t="s">
        <v>48</v>
      </c>
      <c r="I522" s="55" t="s">
        <v>2510</v>
      </c>
      <c r="J522" s="34">
        <v>35</v>
      </c>
      <c r="K522" s="34">
        <v>35</v>
      </c>
      <c r="L522" s="33"/>
      <c r="M522" s="33"/>
      <c r="N522" s="73" t="s">
        <v>2511</v>
      </c>
      <c r="O522" s="73"/>
      <c r="P522" s="218">
        <v>1377</v>
      </c>
      <c r="Q522" s="37" t="s">
        <v>52</v>
      </c>
      <c r="R522" s="37" t="s">
        <v>52</v>
      </c>
      <c r="S522" s="37" t="s">
        <v>52</v>
      </c>
      <c r="T522" s="37" t="s">
        <v>2042</v>
      </c>
      <c r="U522" s="37" t="s">
        <v>261</v>
      </c>
      <c r="V522" s="37" t="s">
        <v>792</v>
      </c>
      <c r="W522" s="91" t="s">
        <v>2166</v>
      </c>
      <c r="X522" s="34" t="s">
        <v>56</v>
      </c>
      <c r="Y522" s="124">
        <v>45321</v>
      </c>
      <c r="Z522" s="124">
        <v>45627</v>
      </c>
      <c r="AA522" s="104" t="s">
        <v>57</v>
      </c>
      <c r="AB522" s="37"/>
      <c r="AC522" s="37"/>
      <c r="AD522" s="115" t="s">
        <v>2043</v>
      </c>
      <c r="AE522" s="105"/>
      <c r="AF522" s="205"/>
      <c r="AG522" s="34" t="s">
        <v>52</v>
      </c>
      <c r="AH522" s="34">
        <v>35</v>
      </c>
      <c r="AI522" s="34">
        <v>4</v>
      </c>
      <c r="AJ522" s="33"/>
      <c r="AK522" s="33">
        <f t="shared" si="23"/>
        <v>31</v>
      </c>
      <c r="AL522" s="213">
        <f t="shared" si="24"/>
        <v>0</v>
      </c>
      <c r="AN522" s="214"/>
    </row>
    <row r="523" s="2" customFormat="1" ht="60" hidden="1" customHeight="1" spans="1:40">
      <c r="A523" s="34">
        <v>203</v>
      </c>
      <c r="B523" s="34" t="s">
        <v>864</v>
      </c>
      <c r="C523" s="37" t="s">
        <v>865</v>
      </c>
      <c r="D523" s="37" t="s">
        <v>2037</v>
      </c>
      <c r="E523" s="33" t="s">
        <v>2512</v>
      </c>
      <c r="F523" s="33" t="s">
        <v>256</v>
      </c>
      <c r="G523" s="33" t="s">
        <v>2513</v>
      </c>
      <c r="H523" s="33" t="s">
        <v>48</v>
      </c>
      <c r="I523" s="55" t="s">
        <v>2514</v>
      </c>
      <c r="J523" s="34">
        <v>36</v>
      </c>
      <c r="K523" s="34"/>
      <c r="L523" s="33">
        <v>36</v>
      </c>
      <c r="M523" s="33"/>
      <c r="N523" s="73" t="s">
        <v>2515</v>
      </c>
      <c r="O523" s="73"/>
      <c r="P523" s="218">
        <v>475</v>
      </c>
      <c r="Q523" s="37" t="s">
        <v>52</v>
      </c>
      <c r="R523" s="37" t="s">
        <v>52</v>
      </c>
      <c r="S523" s="37" t="s">
        <v>52</v>
      </c>
      <c r="T523" s="37" t="s">
        <v>2042</v>
      </c>
      <c r="U523" s="37" t="s">
        <v>261</v>
      </c>
      <c r="V523" s="37" t="s">
        <v>792</v>
      </c>
      <c r="W523" s="91" t="s">
        <v>2166</v>
      </c>
      <c r="X523" s="34" t="s">
        <v>56</v>
      </c>
      <c r="Y523" s="124">
        <v>45321</v>
      </c>
      <c r="Z523" s="124">
        <v>45627</v>
      </c>
      <c r="AA523" s="104" t="s">
        <v>57</v>
      </c>
      <c r="AB523" s="37"/>
      <c r="AC523" s="37"/>
      <c r="AD523" s="115" t="s">
        <v>2043</v>
      </c>
      <c r="AE523" s="105"/>
      <c r="AF523" s="205"/>
      <c r="AG523" s="34" t="s">
        <v>520</v>
      </c>
      <c r="AH523" s="34">
        <v>36</v>
      </c>
      <c r="AI523" s="34"/>
      <c r="AJ523" s="34">
        <v>36</v>
      </c>
      <c r="AK523" s="33">
        <f t="shared" ref="AK523:AK586" si="25">AH523-AI523-AJ523</f>
        <v>0</v>
      </c>
      <c r="AL523" s="213">
        <f t="shared" si="24"/>
        <v>0</v>
      </c>
      <c r="AM523" s="2">
        <f>36-28</f>
        <v>8</v>
      </c>
      <c r="AN523" s="214">
        <f>L523-AJ523</f>
        <v>0</v>
      </c>
    </row>
    <row r="524" s="2" customFormat="1" ht="118" hidden="1" customHeight="1" spans="1:40">
      <c r="A524" s="34">
        <v>204</v>
      </c>
      <c r="B524" s="34" t="s">
        <v>864</v>
      </c>
      <c r="C524" s="37" t="s">
        <v>865</v>
      </c>
      <c r="D524" s="37" t="s">
        <v>2037</v>
      </c>
      <c r="E524" s="33" t="s">
        <v>2516</v>
      </c>
      <c r="F524" s="33" t="s">
        <v>292</v>
      </c>
      <c r="G524" s="33" t="s">
        <v>1307</v>
      </c>
      <c r="H524" s="33" t="s">
        <v>48</v>
      </c>
      <c r="I524" s="55" t="s">
        <v>2517</v>
      </c>
      <c r="J524" s="34">
        <v>26.16</v>
      </c>
      <c r="K524" s="34">
        <v>26.16</v>
      </c>
      <c r="L524" s="33"/>
      <c r="M524" s="33"/>
      <c r="N524" s="73" t="s">
        <v>2518</v>
      </c>
      <c r="O524" s="73"/>
      <c r="P524" s="218">
        <v>306</v>
      </c>
      <c r="Q524" s="37" t="s">
        <v>52</v>
      </c>
      <c r="R524" s="37" t="s">
        <v>52</v>
      </c>
      <c r="S524" s="37" t="s">
        <v>52</v>
      </c>
      <c r="T524" s="37" t="s">
        <v>2042</v>
      </c>
      <c r="U524" s="37" t="s">
        <v>297</v>
      </c>
      <c r="V524" s="37" t="s">
        <v>2170</v>
      </c>
      <c r="W524" s="91" t="s">
        <v>2171</v>
      </c>
      <c r="X524" s="34" t="s">
        <v>56</v>
      </c>
      <c r="Y524" s="124">
        <v>45321</v>
      </c>
      <c r="Z524" s="124">
        <v>45627</v>
      </c>
      <c r="AA524" s="104" t="s">
        <v>57</v>
      </c>
      <c r="AB524" s="37"/>
      <c r="AC524" s="37"/>
      <c r="AD524" s="115" t="s">
        <v>2043</v>
      </c>
      <c r="AE524" s="105"/>
      <c r="AF524" s="205"/>
      <c r="AG524" s="34" t="s">
        <v>52</v>
      </c>
      <c r="AH524" s="34">
        <v>26.16</v>
      </c>
      <c r="AI524" s="34">
        <v>3</v>
      </c>
      <c r="AJ524" s="33"/>
      <c r="AK524" s="33">
        <f t="shared" si="25"/>
        <v>23.16</v>
      </c>
      <c r="AL524" s="213">
        <f t="shared" si="24"/>
        <v>0</v>
      </c>
      <c r="AN524" s="214"/>
    </row>
    <row r="525" s="2" customFormat="1" ht="76" hidden="1" customHeight="1" spans="1:40">
      <c r="A525" s="33">
        <v>205</v>
      </c>
      <c r="B525" s="34" t="s">
        <v>864</v>
      </c>
      <c r="C525" s="37" t="s">
        <v>865</v>
      </c>
      <c r="D525" s="37" t="s">
        <v>2037</v>
      </c>
      <c r="E525" s="33" t="s">
        <v>2519</v>
      </c>
      <c r="F525" s="33" t="s">
        <v>292</v>
      </c>
      <c r="G525" s="33" t="s">
        <v>642</v>
      </c>
      <c r="H525" s="33" t="s">
        <v>48</v>
      </c>
      <c r="I525" s="55" t="s">
        <v>2520</v>
      </c>
      <c r="J525" s="34">
        <v>27.57</v>
      </c>
      <c r="K525" s="34"/>
      <c r="L525" s="33">
        <v>27.57</v>
      </c>
      <c r="M525" s="33"/>
      <c r="N525" s="73" t="s">
        <v>2521</v>
      </c>
      <c r="O525" s="73"/>
      <c r="P525" s="218">
        <v>196</v>
      </c>
      <c r="Q525" s="37" t="s">
        <v>52</v>
      </c>
      <c r="R525" s="37" t="s">
        <v>52</v>
      </c>
      <c r="S525" s="37" t="s">
        <v>52</v>
      </c>
      <c r="T525" s="37" t="s">
        <v>2042</v>
      </c>
      <c r="U525" s="37" t="s">
        <v>297</v>
      </c>
      <c r="V525" s="37" t="s">
        <v>2170</v>
      </c>
      <c r="W525" s="91" t="s">
        <v>2171</v>
      </c>
      <c r="X525" s="34" t="s">
        <v>56</v>
      </c>
      <c r="Y525" s="124">
        <v>45321</v>
      </c>
      <c r="Z525" s="124">
        <v>45627</v>
      </c>
      <c r="AA525" s="104" t="s">
        <v>57</v>
      </c>
      <c r="AB525" s="37"/>
      <c r="AC525" s="37"/>
      <c r="AD525" s="115" t="s">
        <v>2043</v>
      </c>
      <c r="AE525" s="105"/>
      <c r="AF525" s="205"/>
      <c r="AG525" s="34" t="s">
        <v>520</v>
      </c>
      <c r="AH525" s="34">
        <v>27.57</v>
      </c>
      <c r="AI525" s="34"/>
      <c r="AJ525" s="34">
        <v>27.57</v>
      </c>
      <c r="AK525" s="33">
        <f t="shared" si="25"/>
        <v>0</v>
      </c>
      <c r="AL525" s="213">
        <f t="shared" si="24"/>
        <v>0</v>
      </c>
      <c r="AN525" s="214">
        <f>L525-AJ525</f>
        <v>0</v>
      </c>
    </row>
    <row r="526" s="2" customFormat="1" ht="78" hidden="1" customHeight="1" spans="1:40">
      <c r="A526" s="34">
        <v>206</v>
      </c>
      <c r="B526" s="34" t="s">
        <v>864</v>
      </c>
      <c r="C526" s="37" t="s">
        <v>865</v>
      </c>
      <c r="D526" s="37" t="s">
        <v>2037</v>
      </c>
      <c r="E526" s="33" t="s">
        <v>2522</v>
      </c>
      <c r="F526" s="33" t="s">
        <v>292</v>
      </c>
      <c r="G526" s="33" t="s">
        <v>642</v>
      </c>
      <c r="H526" s="33" t="s">
        <v>48</v>
      </c>
      <c r="I526" s="55" t="s">
        <v>2523</v>
      </c>
      <c r="J526" s="34">
        <v>28.53</v>
      </c>
      <c r="K526" s="34"/>
      <c r="L526" s="33">
        <v>28.53</v>
      </c>
      <c r="M526" s="33"/>
      <c r="N526" s="73" t="s">
        <v>2524</v>
      </c>
      <c r="O526" s="73"/>
      <c r="P526" s="218">
        <v>228</v>
      </c>
      <c r="Q526" s="37" t="s">
        <v>52</v>
      </c>
      <c r="R526" s="37" t="s">
        <v>52</v>
      </c>
      <c r="S526" s="37" t="s">
        <v>52</v>
      </c>
      <c r="T526" s="37" t="s">
        <v>2042</v>
      </c>
      <c r="U526" s="37" t="s">
        <v>297</v>
      </c>
      <c r="V526" s="37" t="s">
        <v>2170</v>
      </c>
      <c r="W526" s="91" t="s">
        <v>2171</v>
      </c>
      <c r="X526" s="34" t="s">
        <v>56</v>
      </c>
      <c r="Y526" s="124">
        <v>45321</v>
      </c>
      <c r="Z526" s="124">
        <v>45627</v>
      </c>
      <c r="AA526" s="104" t="s">
        <v>57</v>
      </c>
      <c r="AB526" s="37"/>
      <c r="AC526" s="37"/>
      <c r="AD526" s="115" t="s">
        <v>2043</v>
      </c>
      <c r="AE526" s="105"/>
      <c r="AF526" s="205"/>
      <c r="AG526" s="34" t="s">
        <v>520</v>
      </c>
      <c r="AH526" s="34">
        <v>28.53</v>
      </c>
      <c r="AI526" s="34"/>
      <c r="AJ526" s="34">
        <v>28.53</v>
      </c>
      <c r="AK526" s="33">
        <f t="shared" si="25"/>
        <v>0</v>
      </c>
      <c r="AL526" s="213">
        <f t="shared" si="24"/>
        <v>0</v>
      </c>
      <c r="AM526" s="2">
        <f>28.53-32.1</f>
        <v>-3.57</v>
      </c>
      <c r="AN526" s="214">
        <f>L526-AJ526</f>
        <v>0</v>
      </c>
    </row>
    <row r="527" s="2" customFormat="1" ht="116" hidden="1" customHeight="1" spans="1:40">
      <c r="A527" s="34">
        <v>207</v>
      </c>
      <c r="B527" s="34" t="s">
        <v>864</v>
      </c>
      <c r="C527" s="37" t="s">
        <v>865</v>
      </c>
      <c r="D527" s="37" t="s">
        <v>2037</v>
      </c>
      <c r="E527" s="33" t="s">
        <v>2525</v>
      </c>
      <c r="F527" s="33" t="s">
        <v>292</v>
      </c>
      <c r="G527" s="33" t="s">
        <v>1302</v>
      </c>
      <c r="H527" s="33" t="s">
        <v>48</v>
      </c>
      <c r="I527" s="55" t="s">
        <v>2526</v>
      </c>
      <c r="J527" s="34">
        <v>18.73</v>
      </c>
      <c r="K527" s="34">
        <v>18.73</v>
      </c>
      <c r="L527" s="33"/>
      <c r="M527" s="33"/>
      <c r="N527" s="73" t="s">
        <v>2527</v>
      </c>
      <c r="O527" s="73"/>
      <c r="P527" s="218">
        <v>16</v>
      </c>
      <c r="Q527" s="37" t="s">
        <v>52</v>
      </c>
      <c r="R527" s="37" t="s">
        <v>52</v>
      </c>
      <c r="S527" s="37" t="s">
        <v>52</v>
      </c>
      <c r="T527" s="37" t="s">
        <v>2042</v>
      </c>
      <c r="U527" s="37" t="s">
        <v>297</v>
      </c>
      <c r="V527" s="37" t="s">
        <v>2170</v>
      </c>
      <c r="W527" s="91" t="s">
        <v>2171</v>
      </c>
      <c r="X527" s="34" t="s">
        <v>56</v>
      </c>
      <c r="Y527" s="124">
        <v>45321</v>
      </c>
      <c r="Z527" s="124">
        <v>45627</v>
      </c>
      <c r="AA527" s="104" t="s">
        <v>57</v>
      </c>
      <c r="AB527" s="37"/>
      <c r="AC527" s="37"/>
      <c r="AD527" s="115" t="s">
        <v>2043</v>
      </c>
      <c r="AE527" s="105"/>
      <c r="AF527" s="205"/>
      <c r="AG527" s="34" t="s">
        <v>52</v>
      </c>
      <c r="AH527" s="34">
        <v>18.73</v>
      </c>
      <c r="AI527" s="34">
        <v>2</v>
      </c>
      <c r="AJ527" s="33"/>
      <c r="AK527" s="33">
        <f t="shared" si="25"/>
        <v>16.73</v>
      </c>
      <c r="AL527" s="213">
        <f t="shared" si="24"/>
        <v>0</v>
      </c>
      <c r="AN527" s="214"/>
    </row>
    <row r="528" s="2" customFormat="1" ht="103" hidden="1" customHeight="1" spans="1:40">
      <c r="A528" s="33">
        <v>208</v>
      </c>
      <c r="B528" s="34" t="s">
        <v>864</v>
      </c>
      <c r="C528" s="37" t="s">
        <v>865</v>
      </c>
      <c r="D528" s="37" t="s">
        <v>2037</v>
      </c>
      <c r="E528" s="33" t="s">
        <v>2528</v>
      </c>
      <c r="F528" s="33" t="s">
        <v>292</v>
      </c>
      <c r="G528" s="33" t="s">
        <v>915</v>
      </c>
      <c r="H528" s="33" t="s">
        <v>48</v>
      </c>
      <c r="I528" s="55" t="s">
        <v>2529</v>
      </c>
      <c r="J528" s="34">
        <v>6.71</v>
      </c>
      <c r="K528" s="34">
        <v>6.71</v>
      </c>
      <c r="L528" s="33"/>
      <c r="M528" s="33"/>
      <c r="N528" s="73" t="s">
        <v>2530</v>
      </c>
      <c r="O528" s="73"/>
      <c r="P528" s="218">
        <v>37</v>
      </c>
      <c r="Q528" s="37" t="s">
        <v>52</v>
      </c>
      <c r="R528" s="37" t="s">
        <v>52</v>
      </c>
      <c r="S528" s="37" t="s">
        <v>52</v>
      </c>
      <c r="T528" s="37" t="s">
        <v>2042</v>
      </c>
      <c r="U528" s="37" t="s">
        <v>297</v>
      </c>
      <c r="V528" s="37" t="s">
        <v>2170</v>
      </c>
      <c r="W528" s="91" t="s">
        <v>2171</v>
      </c>
      <c r="X528" s="34" t="s">
        <v>56</v>
      </c>
      <c r="Y528" s="124">
        <v>45321</v>
      </c>
      <c r="Z528" s="124">
        <v>45627</v>
      </c>
      <c r="AA528" s="104" t="s">
        <v>57</v>
      </c>
      <c r="AB528" s="37"/>
      <c r="AC528" s="37"/>
      <c r="AD528" s="115" t="s">
        <v>2043</v>
      </c>
      <c r="AE528" s="105"/>
      <c r="AF528" s="205"/>
      <c r="AG528" s="34" t="s">
        <v>52</v>
      </c>
      <c r="AH528" s="34">
        <v>6.71</v>
      </c>
      <c r="AI528" s="34">
        <v>1</v>
      </c>
      <c r="AJ528" s="33"/>
      <c r="AK528" s="33">
        <f t="shared" si="25"/>
        <v>5.71</v>
      </c>
      <c r="AL528" s="213">
        <f t="shared" si="24"/>
        <v>0</v>
      </c>
      <c r="AN528" s="214"/>
    </row>
    <row r="529" s="2" customFormat="1" ht="51" hidden="1" spans="1:40">
      <c r="A529" s="34">
        <v>209</v>
      </c>
      <c r="B529" s="34" t="s">
        <v>864</v>
      </c>
      <c r="C529" s="37" t="s">
        <v>865</v>
      </c>
      <c r="D529" s="37" t="s">
        <v>2037</v>
      </c>
      <c r="E529" s="33" t="s">
        <v>2531</v>
      </c>
      <c r="F529" s="33" t="s">
        <v>292</v>
      </c>
      <c r="G529" s="33" t="s">
        <v>2532</v>
      </c>
      <c r="H529" s="33" t="s">
        <v>48</v>
      </c>
      <c r="I529" s="55" t="s">
        <v>2533</v>
      </c>
      <c r="J529" s="34">
        <v>17.04</v>
      </c>
      <c r="K529" s="34">
        <v>17.04</v>
      </c>
      <c r="L529" s="33"/>
      <c r="M529" s="33"/>
      <c r="N529" s="73" t="s">
        <v>2534</v>
      </c>
      <c r="O529" s="73"/>
      <c r="P529" s="218">
        <v>1029</v>
      </c>
      <c r="Q529" s="37" t="s">
        <v>52</v>
      </c>
      <c r="R529" s="37" t="s">
        <v>52</v>
      </c>
      <c r="S529" s="37" t="s">
        <v>52</v>
      </c>
      <c r="T529" s="37" t="s">
        <v>2042</v>
      </c>
      <c r="U529" s="37" t="s">
        <v>297</v>
      </c>
      <c r="V529" s="37" t="s">
        <v>2170</v>
      </c>
      <c r="W529" s="91" t="s">
        <v>2171</v>
      </c>
      <c r="X529" s="34" t="s">
        <v>56</v>
      </c>
      <c r="Y529" s="124">
        <v>45321</v>
      </c>
      <c r="Z529" s="124">
        <v>45627</v>
      </c>
      <c r="AA529" s="104" t="s">
        <v>57</v>
      </c>
      <c r="AB529" s="37"/>
      <c r="AC529" s="37"/>
      <c r="AD529" s="115" t="s">
        <v>2043</v>
      </c>
      <c r="AE529" s="105"/>
      <c r="AF529" s="205"/>
      <c r="AG529" s="34" t="s">
        <v>52</v>
      </c>
      <c r="AH529" s="34">
        <v>17.04</v>
      </c>
      <c r="AI529" s="34">
        <v>2</v>
      </c>
      <c r="AJ529" s="33"/>
      <c r="AK529" s="33">
        <f t="shared" si="25"/>
        <v>15.04</v>
      </c>
      <c r="AL529" s="213">
        <f t="shared" si="24"/>
        <v>0</v>
      </c>
      <c r="AN529" s="214"/>
    </row>
    <row r="530" s="2" customFormat="1" ht="140" hidden="1" customHeight="1" spans="1:40">
      <c r="A530" s="34">
        <v>210</v>
      </c>
      <c r="B530" s="34" t="s">
        <v>864</v>
      </c>
      <c r="C530" s="37" t="s">
        <v>865</v>
      </c>
      <c r="D530" s="37" t="s">
        <v>2037</v>
      </c>
      <c r="E530" s="33" t="s">
        <v>2535</v>
      </c>
      <c r="F530" s="33" t="s">
        <v>292</v>
      </c>
      <c r="G530" s="33" t="s">
        <v>2536</v>
      </c>
      <c r="H530" s="33" t="s">
        <v>48</v>
      </c>
      <c r="I530" s="55" t="s">
        <v>2537</v>
      </c>
      <c r="J530" s="34">
        <v>27.51</v>
      </c>
      <c r="K530" s="34"/>
      <c r="L530" s="33">
        <v>27.51</v>
      </c>
      <c r="M530" s="33"/>
      <c r="N530" s="73" t="s">
        <v>2538</v>
      </c>
      <c r="O530" s="73"/>
      <c r="P530" s="218">
        <v>983</v>
      </c>
      <c r="Q530" s="37" t="s">
        <v>52</v>
      </c>
      <c r="R530" s="37" t="s">
        <v>52</v>
      </c>
      <c r="S530" s="37" t="s">
        <v>52</v>
      </c>
      <c r="T530" s="37" t="s">
        <v>2042</v>
      </c>
      <c r="U530" s="37" t="s">
        <v>297</v>
      </c>
      <c r="V530" s="37" t="s">
        <v>2170</v>
      </c>
      <c r="W530" s="91" t="s">
        <v>2171</v>
      </c>
      <c r="X530" s="34" t="s">
        <v>56</v>
      </c>
      <c r="Y530" s="124">
        <v>45321</v>
      </c>
      <c r="Z530" s="124">
        <v>45627</v>
      </c>
      <c r="AA530" s="104" t="s">
        <v>57</v>
      </c>
      <c r="AB530" s="37"/>
      <c r="AC530" s="37"/>
      <c r="AD530" s="115" t="s">
        <v>2043</v>
      </c>
      <c r="AE530" s="105"/>
      <c r="AF530" s="205"/>
      <c r="AG530" s="34" t="s">
        <v>520</v>
      </c>
      <c r="AH530" s="34">
        <v>27.51</v>
      </c>
      <c r="AI530" s="34"/>
      <c r="AJ530" s="34">
        <v>27.51</v>
      </c>
      <c r="AK530" s="33">
        <f t="shared" si="25"/>
        <v>0</v>
      </c>
      <c r="AL530" s="213">
        <f t="shared" si="24"/>
        <v>0</v>
      </c>
      <c r="AM530" s="2">
        <f>27.51-25.43</f>
        <v>2.08</v>
      </c>
      <c r="AN530" s="214">
        <f>L530-AJ530</f>
        <v>0</v>
      </c>
    </row>
    <row r="531" s="2" customFormat="1" ht="73" hidden="1" customHeight="1" spans="1:40">
      <c r="A531" s="33">
        <v>211</v>
      </c>
      <c r="B531" s="34" t="s">
        <v>864</v>
      </c>
      <c r="C531" s="37" t="s">
        <v>865</v>
      </c>
      <c r="D531" s="37" t="s">
        <v>2037</v>
      </c>
      <c r="E531" s="33" t="s">
        <v>2539</v>
      </c>
      <c r="F531" s="33" t="s">
        <v>292</v>
      </c>
      <c r="G531" s="33" t="s">
        <v>767</v>
      </c>
      <c r="H531" s="33" t="s">
        <v>48</v>
      </c>
      <c r="I531" s="55" t="s">
        <v>2540</v>
      </c>
      <c r="J531" s="34">
        <v>7.96</v>
      </c>
      <c r="K531" s="34">
        <v>7.96</v>
      </c>
      <c r="L531" s="33"/>
      <c r="M531" s="33"/>
      <c r="N531" s="73" t="s">
        <v>2541</v>
      </c>
      <c r="O531" s="73"/>
      <c r="P531" s="218">
        <v>178</v>
      </c>
      <c r="Q531" s="37" t="s">
        <v>52</v>
      </c>
      <c r="R531" s="37" t="s">
        <v>52</v>
      </c>
      <c r="S531" s="37" t="s">
        <v>52</v>
      </c>
      <c r="T531" s="37" t="s">
        <v>2042</v>
      </c>
      <c r="U531" s="37" t="s">
        <v>297</v>
      </c>
      <c r="V531" s="37" t="s">
        <v>2170</v>
      </c>
      <c r="W531" s="91" t="s">
        <v>2171</v>
      </c>
      <c r="X531" s="34" t="s">
        <v>56</v>
      </c>
      <c r="Y531" s="124">
        <v>45321</v>
      </c>
      <c r="Z531" s="124">
        <v>45627</v>
      </c>
      <c r="AA531" s="104" t="s">
        <v>57</v>
      </c>
      <c r="AB531" s="37"/>
      <c r="AC531" s="37"/>
      <c r="AD531" s="115" t="s">
        <v>2043</v>
      </c>
      <c r="AE531" s="105"/>
      <c r="AF531" s="205"/>
      <c r="AG531" s="34" t="s">
        <v>52</v>
      </c>
      <c r="AH531" s="34">
        <v>7.96</v>
      </c>
      <c r="AI531" s="34">
        <v>1</v>
      </c>
      <c r="AJ531" s="33"/>
      <c r="AK531" s="33">
        <f t="shared" si="25"/>
        <v>6.96</v>
      </c>
      <c r="AL531" s="213">
        <f t="shared" si="24"/>
        <v>0</v>
      </c>
      <c r="AN531" s="214"/>
    </row>
    <row r="532" s="2" customFormat="1" ht="76" hidden="1" customHeight="1" spans="1:40">
      <c r="A532" s="34">
        <v>212</v>
      </c>
      <c r="B532" s="34" t="s">
        <v>864</v>
      </c>
      <c r="C532" s="37" t="s">
        <v>865</v>
      </c>
      <c r="D532" s="37" t="s">
        <v>2037</v>
      </c>
      <c r="E532" s="33" t="s">
        <v>2542</v>
      </c>
      <c r="F532" s="33" t="s">
        <v>292</v>
      </c>
      <c r="G532" s="33" t="s">
        <v>767</v>
      </c>
      <c r="H532" s="33" t="s">
        <v>48</v>
      </c>
      <c r="I532" s="55" t="s">
        <v>2543</v>
      </c>
      <c r="J532" s="34">
        <v>14.23</v>
      </c>
      <c r="K532" s="34">
        <v>14.23</v>
      </c>
      <c r="L532" s="33"/>
      <c r="M532" s="33"/>
      <c r="N532" s="73" t="s">
        <v>2544</v>
      </c>
      <c r="O532" s="73"/>
      <c r="P532" s="218">
        <v>563</v>
      </c>
      <c r="Q532" s="37" t="s">
        <v>52</v>
      </c>
      <c r="R532" s="37" t="s">
        <v>52</v>
      </c>
      <c r="S532" s="37" t="s">
        <v>52</v>
      </c>
      <c r="T532" s="37" t="s">
        <v>2042</v>
      </c>
      <c r="U532" s="37" t="s">
        <v>297</v>
      </c>
      <c r="V532" s="37" t="s">
        <v>2170</v>
      </c>
      <c r="W532" s="91" t="s">
        <v>2171</v>
      </c>
      <c r="X532" s="34" t="s">
        <v>56</v>
      </c>
      <c r="Y532" s="124">
        <v>45321</v>
      </c>
      <c r="Z532" s="124">
        <v>45627</v>
      </c>
      <c r="AA532" s="104" t="s">
        <v>57</v>
      </c>
      <c r="AB532" s="37"/>
      <c r="AC532" s="37"/>
      <c r="AD532" s="115" t="s">
        <v>2043</v>
      </c>
      <c r="AE532" s="105"/>
      <c r="AF532" s="205"/>
      <c r="AG532" s="34" t="s">
        <v>52</v>
      </c>
      <c r="AH532" s="34">
        <v>14.23</v>
      </c>
      <c r="AI532" s="34">
        <v>1</v>
      </c>
      <c r="AJ532" s="33"/>
      <c r="AK532" s="33">
        <f t="shared" si="25"/>
        <v>13.23</v>
      </c>
      <c r="AL532" s="213">
        <f t="shared" si="24"/>
        <v>0</v>
      </c>
      <c r="AN532" s="214"/>
    </row>
    <row r="533" s="2" customFormat="1" ht="99" hidden="1" customHeight="1" spans="1:40">
      <c r="A533" s="34">
        <v>213</v>
      </c>
      <c r="B533" s="34" t="s">
        <v>864</v>
      </c>
      <c r="C533" s="37" t="s">
        <v>865</v>
      </c>
      <c r="D533" s="37" t="s">
        <v>2037</v>
      </c>
      <c r="E533" s="33" t="s">
        <v>2545</v>
      </c>
      <c r="F533" s="33" t="s">
        <v>292</v>
      </c>
      <c r="G533" s="33" t="s">
        <v>2546</v>
      </c>
      <c r="H533" s="33" t="s">
        <v>48</v>
      </c>
      <c r="I533" s="55" t="s">
        <v>2547</v>
      </c>
      <c r="J533" s="34">
        <v>13.62</v>
      </c>
      <c r="K533" s="34">
        <v>13.62</v>
      </c>
      <c r="L533" s="33"/>
      <c r="M533" s="33"/>
      <c r="N533" s="73" t="s">
        <v>2548</v>
      </c>
      <c r="O533" s="73"/>
      <c r="P533" s="218">
        <v>219</v>
      </c>
      <c r="Q533" s="37" t="s">
        <v>52</v>
      </c>
      <c r="R533" s="37" t="s">
        <v>52</v>
      </c>
      <c r="S533" s="37" t="s">
        <v>52</v>
      </c>
      <c r="T533" s="37" t="s">
        <v>2042</v>
      </c>
      <c r="U533" s="37" t="s">
        <v>297</v>
      </c>
      <c r="V533" s="37" t="s">
        <v>2170</v>
      </c>
      <c r="W533" s="91" t="s">
        <v>2171</v>
      </c>
      <c r="X533" s="34" t="s">
        <v>56</v>
      </c>
      <c r="Y533" s="124">
        <v>45321</v>
      </c>
      <c r="Z533" s="124">
        <v>45627</v>
      </c>
      <c r="AA533" s="104" t="s">
        <v>57</v>
      </c>
      <c r="AB533" s="37"/>
      <c r="AC533" s="37"/>
      <c r="AD533" s="115" t="s">
        <v>2043</v>
      </c>
      <c r="AE533" s="105"/>
      <c r="AF533" s="205"/>
      <c r="AG533" s="34" t="s">
        <v>52</v>
      </c>
      <c r="AH533" s="34">
        <v>13.62</v>
      </c>
      <c r="AI533" s="34">
        <v>1</v>
      </c>
      <c r="AJ533" s="33"/>
      <c r="AK533" s="33">
        <f t="shared" si="25"/>
        <v>12.62</v>
      </c>
      <c r="AL533" s="213">
        <f t="shared" si="24"/>
        <v>0</v>
      </c>
      <c r="AN533" s="214"/>
    </row>
    <row r="534" s="2" customFormat="1" ht="60" hidden="1" customHeight="1" spans="1:40">
      <c r="A534" s="33">
        <v>214</v>
      </c>
      <c r="B534" s="34" t="s">
        <v>864</v>
      </c>
      <c r="C534" s="37" t="s">
        <v>865</v>
      </c>
      <c r="D534" s="37" t="s">
        <v>2037</v>
      </c>
      <c r="E534" s="33" t="s">
        <v>2549</v>
      </c>
      <c r="F534" s="33" t="s">
        <v>292</v>
      </c>
      <c r="G534" s="33" t="s">
        <v>2546</v>
      </c>
      <c r="H534" s="33" t="s">
        <v>48</v>
      </c>
      <c r="I534" s="55" t="s">
        <v>2550</v>
      </c>
      <c r="J534" s="34">
        <v>59.89</v>
      </c>
      <c r="K534" s="34">
        <v>59.89</v>
      </c>
      <c r="L534" s="33"/>
      <c r="M534" s="33"/>
      <c r="N534" s="73" t="s">
        <v>2551</v>
      </c>
      <c r="O534" s="73"/>
      <c r="P534" s="218">
        <v>1680</v>
      </c>
      <c r="Q534" s="37" t="s">
        <v>52</v>
      </c>
      <c r="R534" s="37" t="s">
        <v>52</v>
      </c>
      <c r="S534" s="37" t="s">
        <v>52</v>
      </c>
      <c r="T534" s="37" t="s">
        <v>2042</v>
      </c>
      <c r="U534" s="37" t="s">
        <v>297</v>
      </c>
      <c r="V534" s="37" t="s">
        <v>2170</v>
      </c>
      <c r="W534" s="91" t="s">
        <v>2171</v>
      </c>
      <c r="X534" s="34" t="s">
        <v>56</v>
      </c>
      <c r="Y534" s="124">
        <v>45321</v>
      </c>
      <c r="Z534" s="124">
        <v>45627</v>
      </c>
      <c r="AA534" s="104" t="s">
        <v>57</v>
      </c>
      <c r="AB534" s="37"/>
      <c r="AC534" s="37"/>
      <c r="AD534" s="115" t="s">
        <v>2043</v>
      </c>
      <c r="AE534" s="105"/>
      <c r="AF534" s="205"/>
      <c r="AG534" s="34" t="s">
        <v>52</v>
      </c>
      <c r="AH534" s="34">
        <v>59.89</v>
      </c>
      <c r="AI534" s="34">
        <v>6</v>
      </c>
      <c r="AJ534" s="33"/>
      <c r="AK534" s="33">
        <f t="shared" si="25"/>
        <v>53.89</v>
      </c>
      <c r="AL534" s="213">
        <f t="shared" si="24"/>
        <v>0</v>
      </c>
      <c r="AN534" s="214"/>
    </row>
    <row r="535" s="2" customFormat="1" ht="60" hidden="1" customHeight="1" spans="1:40">
      <c r="A535" s="34">
        <v>215</v>
      </c>
      <c r="B535" s="34" t="s">
        <v>864</v>
      </c>
      <c r="C535" s="37" t="s">
        <v>865</v>
      </c>
      <c r="D535" s="37" t="s">
        <v>2037</v>
      </c>
      <c r="E535" s="33" t="s">
        <v>2552</v>
      </c>
      <c r="F535" s="33" t="s">
        <v>138</v>
      </c>
      <c r="G535" s="33" t="s">
        <v>2553</v>
      </c>
      <c r="H535" s="33" t="s">
        <v>48</v>
      </c>
      <c r="I535" s="55" t="s">
        <v>2554</v>
      </c>
      <c r="J535" s="34">
        <v>24</v>
      </c>
      <c r="K535" s="34">
        <v>24</v>
      </c>
      <c r="L535" s="33"/>
      <c r="M535" s="33"/>
      <c r="N535" s="73" t="s">
        <v>2555</v>
      </c>
      <c r="O535" s="73"/>
      <c r="P535" s="218">
        <v>257</v>
      </c>
      <c r="Q535" s="37" t="s">
        <v>56</v>
      </c>
      <c r="R535" s="37" t="s">
        <v>52</v>
      </c>
      <c r="S535" s="37" t="s">
        <v>52</v>
      </c>
      <c r="T535" s="37" t="s">
        <v>2042</v>
      </c>
      <c r="U535" s="37" t="s">
        <v>143</v>
      </c>
      <c r="V535" s="37" t="s">
        <v>2117</v>
      </c>
      <c r="W535" s="91" t="s">
        <v>2118</v>
      </c>
      <c r="X535" s="34" t="s">
        <v>56</v>
      </c>
      <c r="Y535" s="124">
        <v>45321</v>
      </c>
      <c r="Z535" s="124">
        <v>45627</v>
      </c>
      <c r="AA535" s="104" t="s">
        <v>57</v>
      </c>
      <c r="AB535" s="37"/>
      <c r="AC535" s="37"/>
      <c r="AD535" s="115" t="s">
        <v>2043</v>
      </c>
      <c r="AE535" s="105"/>
      <c r="AF535" s="205"/>
      <c r="AG535" s="34" t="s">
        <v>52</v>
      </c>
      <c r="AH535" s="34">
        <v>24</v>
      </c>
      <c r="AI535" s="34">
        <v>2</v>
      </c>
      <c r="AJ535" s="33"/>
      <c r="AK535" s="33">
        <f t="shared" si="25"/>
        <v>22</v>
      </c>
      <c r="AL535" s="213">
        <f t="shared" si="24"/>
        <v>0</v>
      </c>
      <c r="AN535" s="214"/>
    </row>
    <row r="536" s="2" customFormat="1" ht="60" hidden="1" customHeight="1" spans="1:40">
      <c r="A536" s="34">
        <v>216</v>
      </c>
      <c r="B536" s="34" t="s">
        <v>864</v>
      </c>
      <c r="C536" s="37" t="s">
        <v>865</v>
      </c>
      <c r="D536" s="37" t="s">
        <v>2037</v>
      </c>
      <c r="E536" s="33" t="s">
        <v>2556</v>
      </c>
      <c r="F536" s="33" t="s">
        <v>138</v>
      </c>
      <c r="G536" s="33" t="s">
        <v>2557</v>
      </c>
      <c r="H536" s="33" t="s">
        <v>48</v>
      </c>
      <c r="I536" s="55" t="s">
        <v>2558</v>
      </c>
      <c r="J536" s="34">
        <v>32.8</v>
      </c>
      <c r="K536" s="34">
        <v>32.8</v>
      </c>
      <c r="L536" s="33"/>
      <c r="M536" s="33"/>
      <c r="N536" s="73" t="s">
        <v>2559</v>
      </c>
      <c r="O536" s="73"/>
      <c r="P536" s="218">
        <v>318</v>
      </c>
      <c r="Q536" s="37" t="s">
        <v>56</v>
      </c>
      <c r="R536" s="37" t="s">
        <v>52</v>
      </c>
      <c r="S536" s="37" t="s">
        <v>52</v>
      </c>
      <c r="T536" s="37" t="s">
        <v>2042</v>
      </c>
      <c r="U536" s="37" t="s">
        <v>143</v>
      </c>
      <c r="V536" s="37" t="s">
        <v>2117</v>
      </c>
      <c r="W536" s="91" t="s">
        <v>2118</v>
      </c>
      <c r="X536" s="34" t="s">
        <v>56</v>
      </c>
      <c r="Y536" s="124">
        <v>45321</v>
      </c>
      <c r="Z536" s="124">
        <v>45627</v>
      </c>
      <c r="AA536" s="104" t="s">
        <v>57</v>
      </c>
      <c r="AB536" s="37"/>
      <c r="AC536" s="37"/>
      <c r="AD536" s="115" t="s">
        <v>2043</v>
      </c>
      <c r="AE536" s="105"/>
      <c r="AF536" s="205"/>
      <c r="AG536" s="34" t="s">
        <v>52</v>
      </c>
      <c r="AH536" s="34">
        <v>32.8</v>
      </c>
      <c r="AI536" s="34">
        <v>3</v>
      </c>
      <c r="AJ536" s="33"/>
      <c r="AK536" s="33">
        <f t="shared" si="25"/>
        <v>29.8</v>
      </c>
      <c r="AL536" s="213">
        <f t="shared" si="24"/>
        <v>0</v>
      </c>
      <c r="AN536" s="214"/>
    </row>
    <row r="537" s="2" customFormat="1" ht="60" hidden="1" customHeight="1" spans="1:40">
      <c r="A537" s="33">
        <v>217</v>
      </c>
      <c r="B537" s="34" t="s">
        <v>864</v>
      </c>
      <c r="C537" s="37" t="s">
        <v>865</v>
      </c>
      <c r="D537" s="37" t="s">
        <v>2037</v>
      </c>
      <c r="E537" s="33" t="s">
        <v>2560</v>
      </c>
      <c r="F537" s="33" t="s">
        <v>138</v>
      </c>
      <c r="G537" s="33" t="s">
        <v>466</v>
      </c>
      <c r="H537" s="33" t="s">
        <v>48</v>
      </c>
      <c r="I537" s="55" t="s">
        <v>2561</v>
      </c>
      <c r="J537" s="34">
        <v>6</v>
      </c>
      <c r="K537" s="34"/>
      <c r="L537" s="33">
        <v>6</v>
      </c>
      <c r="M537" s="33"/>
      <c r="N537" s="73" t="s">
        <v>2562</v>
      </c>
      <c r="O537" s="73"/>
      <c r="P537" s="218">
        <v>61</v>
      </c>
      <c r="Q537" s="37" t="s">
        <v>52</v>
      </c>
      <c r="R537" s="37" t="s">
        <v>52</v>
      </c>
      <c r="S537" s="37" t="s">
        <v>52</v>
      </c>
      <c r="T537" s="37" t="s">
        <v>2042</v>
      </c>
      <c r="U537" s="37" t="s">
        <v>143</v>
      </c>
      <c r="V537" s="37" t="s">
        <v>2117</v>
      </c>
      <c r="W537" s="91" t="s">
        <v>2118</v>
      </c>
      <c r="X537" s="34" t="s">
        <v>56</v>
      </c>
      <c r="Y537" s="124">
        <v>45321</v>
      </c>
      <c r="Z537" s="124">
        <v>45627</v>
      </c>
      <c r="AA537" s="104" t="s">
        <v>57</v>
      </c>
      <c r="AB537" s="37"/>
      <c r="AC537" s="37"/>
      <c r="AD537" s="115" t="s">
        <v>2043</v>
      </c>
      <c r="AE537" s="105"/>
      <c r="AF537" s="205"/>
      <c r="AG537" s="34" t="s">
        <v>520</v>
      </c>
      <c r="AH537" s="34">
        <v>6</v>
      </c>
      <c r="AI537" s="34"/>
      <c r="AJ537" s="34">
        <v>6</v>
      </c>
      <c r="AK537" s="33">
        <f t="shared" si="25"/>
        <v>0</v>
      </c>
      <c r="AL537" s="213">
        <f t="shared" si="24"/>
        <v>0</v>
      </c>
      <c r="AM537" s="2">
        <f>6-10</f>
        <v>-4</v>
      </c>
      <c r="AN537" s="214">
        <f>L537-AJ537</f>
        <v>0</v>
      </c>
    </row>
    <row r="538" s="2" customFormat="1" ht="60" hidden="1" customHeight="1" spans="1:40">
      <c r="A538" s="34">
        <v>218</v>
      </c>
      <c r="B538" s="34" t="s">
        <v>864</v>
      </c>
      <c r="C538" s="37" t="s">
        <v>865</v>
      </c>
      <c r="D538" s="37" t="s">
        <v>2037</v>
      </c>
      <c r="E538" s="33" t="s">
        <v>2563</v>
      </c>
      <c r="F538" s="33" t="s">
        <v>138</v>
      </c>
      <c r="G538" s="33" t="s">
        <v>2564</v>
      </c>
      <c r="H538" s="33" t="s">
        <v>48</v>
      </c>
      <c r="I538" s="55" t="s">
        <v>2565</v>
      </c>
      <c r="J538" s="34">
        <v>12.4</v>
      </c>
      <c r="K538" s="34">
        <v>12.4</v>
      </c>
      <c r="L538" s="33"/>
      <c r="M538" s="33"/>
      <c r="N538" s="73" t="s">
        <v>2566</v>
      </c>
      <c r="O538" s="73"/>
      <c r="P538" s="218">
        <v>127</v>
      </c>
      <c r="Q538" s="37" t="s">
        <v>56</v>
      </c>
      <c r="R538" s="37" t="s">
        <v>52</v>
      </c>
      <c r="S538" s="37" t="s">
        <v>52</v>
      </c>
      <c r="T538" s="37" t="s">
        <v>2042</v>
      </c>
      <c r="U538" s="37" t="s">
        <v>143</v>
      </c>
      <c r="V538" s="37" t="s">
        <v>2117</v>
      </c>
      <c r="W538" s="91" t="s">
        <v>2118</v>
      </c>
      <c r="X538" s="34" t="s">
        <v>56</v>
      </c>
      <c r="Y538" s="124">
        <v>45321</v>
      </c>
      <c r="Z538" s="124">
        <v>45627</v>
      </c>
      <c r="AA538" s="104" t="s">
        <v>57</v>
      </c>
      <c r="AB538" s="37"/>
      <c r="AC538" s="37"/>
      <c r="AD538" s="115" t="s">
        <v>2043</v>
      </c>
      <c r="AE538" s="105"/>
      <c r="AF538" s="205"/>
      <c r="AG538" s="34" t="s">
        <v>52</v>
      </c>
      <c r="AH538" s="34">
        <v>12.4</v>
      </c>
      <c r="AI538" s="34">
        <v>1</v>
      </c>
      <c r="AJ538" s="33"/>
      <c r="AK538" s="33">
        <f t="shared" si="25"/>
        <v>11.4</v>
      </c>
      <c r="AL538" s="213">
        <f t="shared" si="24"/>
        <v>0</v>
      </c>
      <c r="AN538" s="214"/>
    </row>
    <row r="539" s="2" customFormat="1" ht="164" hidden="1" customHeight="1" spans="1:40">
      <c r="A539" s="34">
        <v>219</v>
      </c>
      <c r="B539" s="34" t="s">
        <v>864</v>
      </c>
      <c r="C539" s="37" t="s">
        <v>865</v>
      </c>
      <c r="D539" s="37" t="s">
        <v>2037</v>
      </c>
      <c r="E539" s="33" t="s">
        <v>2567</v>
      </c>
      <c r="F539" s="33" t="s">
        <v>366</v>
      </c>
      <c r="G539" s="33" t="s">
        <v>366</v>
      </c>
      <c r="H539" s="33" t="s">
        <v>48</v>
      </c>
      <c r="I539" s="55" t="s">
        <v>2568</v>
      </c>
      <c r="J539" s="34">
        <v>182</v>
      </c>
      <c r="K539" s="34">
        <v>182</v>
      </c>
      <c r="L539" s="33"/>
      <c r="M539" s="33"/>
      <c r="N539" s="73" t="s">
        <v>2569</v>
      </c>
      <c r="O539" s="73"/>
      <c r="P539" s="218">
        <v>7617</v>
      </c>
      <c r="Q539" s="37" t="s">
        <v>52</v>
      </c>
      <c r="R539" s="37" t="s">
        <v>52</v>
      </c>
      <c r="S539" s="37" t="s">
        <v>52</v>
      </c>
      <c r="T539" s="37" t="s">
        <v>2042</v>
      </c>
      <c r="U539" s="37" t="s">
        <v>371</v>
      </c>
      <c r="V539" s="37" t="s">
        <v>2048</v>
      </c>
      <c r="W539" s="91" t="s">
        <v>2049</v>
      </c>
      <c r="X539" s="34" t="s">
        <v>56</v>
      </c>
      <c r="Y539" s="124">
        <v>45321</v>
      </c>
      <c r="Z539" s="124">
        <v>45627</v>
      </c>
      <c r="AA539" s="104" t="s">
        <v>57</v>
      </c>
      <c r="AB539" s="37"/>
      <c r="AC539" s="37"/>
      <c r="AD539" s="115" t="s">
        <v>2043</v>
      </c>
      <c r="AE539" s="105"/>
      <c r="AF539" s="205"/>
      <c r="AG539" s="34" t="s">
        <v>52</v>
      </c>
      <c r="AH539" s="34">
        <v>182</v>
      </c>
      <c r="AI539" s="34">
        <v>18</v>
      </c>
      <c r="AJ539" s="33"/>
      <c r="AK539" s="33">
        <f t="shared" si="25"/>
        <v>164</v>
      </c>
      <c r="AL539" s="213">
        <f t="shared" si="24"/>
        <v>0</v>
      </c>
      <c r="AN539" s="214"/>
    </row>
    <row r="540" s="2" customFormat="1" ht="105" hidden="1" customHeight="1" spans="1:40">
      <c r="A540" s="33">
        <v>220</v>
      </c>
      <c r="B540" s="34" t="s">
        <v>864</v>
      </c>
      <c r="C540" s="37" t="s">
        <v>865</v>
      </c>
      <c r="D540" s="37" t="s">
        <v>2037</v>
      </c>
      <c r="E540" s="33" t="s">
        <v>2570</v>
      </c>
      <c r="F540" s="33" t="s">
        <v>121</v>
      </c>
      <c r="G540" s="33" t="s">
        <v>2571</v>
      </c>
      <c r="H540" s="33" t="s">
        <v>48</v>
      </c>
      <c r="I540" s="55" t="s">
        <v>2572</v>
      </c>
      <c r="J540" s="34">
        <v>130</v>
      </c>
      <c r="K540" s="34"/>
      <c r="L540" s="33">
        <v>130</v>
      </c>
      <c r="M540" s="33"/>
      <c r="N540" s="73" t="s">
        <v>2573</v>
      </c>
      <c r="O540" s="73"/>
      <c r="P540" s="218">
        <v>1526</v>
      </c>
      <c r="Q540" s="37" t="s">
        <v>52</v>
      </c>
      <c r="R540" s="37" t="s">
        <v>52</v>
      </c>
      <c r="S540" s="37" t="s">
        <v>52</v>
      </c>
      <c r="T540" s="37" t="s">
        <v>2042</v>
      </c>
      <c r="U540" s="37" t="s">
        <v>125</v>
      </c>
      <c r="V540" s="37" t="s">
        <v>2072</v>
      </c>
      <c r="W540" s="91">
        <v>15308747600</v>
      </c>
      <c r="X540" s="34" t="s">
        <v>56</v>
      </c>
      <c r="Y540" s="124">
        <v>45413</v>
      </c>
      <c r="Z540" s="124">
        <v>45627</v>
      </c>
      <c r="AA540" s="104" t="s">
        <v>57</v>
      </c>
      <c r="AB540" s="37"/>
      <c r="AC540" s="37"/>
      <c r="AD540" s="115" t="s">
        <v>2043</v>
      </c>
      <c r="AE540" s="105"/>
      <c r="AF540" s="205"/>
      <c r="AG540" s="34" t="s">
        <v>520</v>
      </c>
      <c r="AH540" s="34">
        <v>130</v>
      </c>
      <c r="AI540" s="34"/>
      <c r="AJ540" s="34">
        <v>130</v>
      </c>
      <c r="AK540" s="33">
        <f t="shared" si="25"/>
        <v>0</v>
      </c>
      <c r="AL540" s="213">
        <f t="shared" si="24"/>
        <v>0</v>
      </c>
      <c r="AM540" s="2">
        <f>130-173</f>
        <v>-43</v>
      </c>
      <c r="AN540" s="214">
        <f>L540-AJ540</f>
        <v>0</v>
      </c>
    </row>
    <row r="541" s="2" customFormat="1" ht="65" hidden="1" customHeight="1" spans="1:40">
      <c r="A541" s="34">
        <v>221</v>
      </c>
      <c r="B541" s="34" t="s">
        <v>864</v>
      </c>
      <c r="C541" s="37" t="s">
        <v>865</v>
      </c>
      <c r="D541" s="37" t="s">
        <v>2037</v>
      </c>
      <c r="E541" s="33" t="s">
        <v>2574</v>
      </c>
      <c r="F541" s="33" t="s">
        <v>121</v>
      </c>
      <c r="G541" s="33" t="s">
        <v>2575</v>
      </c>
      <c r="H541" s="33" t="s">
        <v>48</v>
      </c>
      <c r="I541" s="55" t="s">
        <v>2576</v>
      </c>
      <c r="J541" s="34">
        <v>15</v>
      </c>
      <c r="K541" s="34">
        <v>15</v>
      </c>
      <c r="L541" s="33"/>
      <c r="M541" s="33"/>
      <c r="N541" s="73" t="s">
        <v>2577</v>
      </c>
      <c r="O541" s="73"/>
      <c r="P541" s="218">
        <v>248</v>
      </c>
      <c r="Q541" s="37" t="s">
        <v>52</v>
      </c>
      <c r="R541" s="37" t="s">
        <v>52</v>
      </c>
      <c r="S541" s="37" t="s">
        <v>52</v>
      </c>
      <c r="T541" s="37" t="s">
        <v>2042</v>
      </c>
      <c r="U541" s="37" t="s">
        <v>125</v>
      </c>
      <c r="V541" s="37" t="s">
        <v>2072</v>
      </c>
      <c r="W541" s="91">
        <v>15308747600</v>
      </c>
      <c r="X541" s="34" t="s">
        <v>56</v>
      </c>
      <c r="Y541" s="124">
        <v>45321</v>
      </c>
      <c r="Z541" s="124">
        <v>45627</v>
      </c>
      <c r="AA541" s="104" t="s">
        <v>57</v>
      </c>
      <c r="AB541" s="37"/>
      <c r="AC541" s="37"/>
      <c r="AD541" s="115" t="s">
        <v>2043</v>
      </c>
      <c r="AE541" s="105"/>
      <c r="AF541" s="205"/>
      <c r="AG541" s="34" t="s">
        <v>52</v>
      </c>
      <c r="AH541" s="34">
        <v>15</v>
      </c>
      <c r="AI541" s="34">
        <v>2</v>
      </c>
      <c r="AJ541" s="33"/>
      <c r="AK541" s="33">
        <f t="shared" si="25"/>
        <v>13</v>
      </c>
      <c r="AL541" s="213">
        <f t="shared" si="24"/>
        <v>0</v>
      </c>
      <c r="AN541" s="214"/>
    </row>
    <row r="542" s="2" customFormat="1" ht="64" hidden="1" customHeight="1" spans="1:40">
      <c r="A542" s="34">
        <v>222</v>
      </c>
      <c r="B542" s="34" t="s">
        <v>864</v>
      </c>
      <c r="C542" s="37" t="s">
        <v>865</v>
      </c>
      <c r="D542" s="37" t="s">
        <v>2037</v>
      </c>
      <c r="E542" s="33" t="s">
        <v>2578</v>
      </c>
      <c r="F542" s="33" t="s">
        <v>121</v>
      </c>
      <c r="G542" s="33" t="s">
        <v>2579</v>
      </c>
      <c r="H542" s="33" t="s">
        <v>48</v>
      </c>
      <c r="I542" s="55" t="s">
        <v>2580</v>
      </c>
      <c r="J542" s="34">
        <v>16.2</v>
      </c>
      <c r="K542" s="34">
        <v>16.2</v>
      </c>
      <c r="L542" s="33"/>
      <c r="M542" s="33"/>
      <c r="N542" s="73" t="s">
        <v>2581</v>
      </c>
      <c r="O542" s="73"/>
      <c r="P542" s="218">
        <v>73</v>
      </c>
      <c r="Q542" s="37" t="s">
        <v>52</v>
      </c>
      <c r="R542" s="37" t="s">
        <v>52</v>
      </c>
      <c r="S542" s="37" t="s">
        <v>52</v>
      </c>
      <c r="T542" s="37" t="s">
        <v>2042</v>
      </c>
      <c r="U542" s="37" t="s">
        <v>125</v>
      </c>
      <c r="V542" s="37" t="s">
        <v>2072</v>
      </c>
      <c r="W542" s="91">
        <v>15308747600</v>
      </c>
      <c r="X542" s="34" t="s">
        <v>56</v>
      </c>
      <c r="Y542" s="124">
        <v>45321</v>
      </c>
      <c r="Z542" s="124">
        <v>45627</v>
      </c>
      <c r="AA542" s="104" t="s">
        <v>57</v>
      </c>
      <c r="AB542" s="37"/>
      <c r="AC542" s="37"/>
      <c r="AD542" s="115" t="s">
        <v>2043</v>
      </c>
      <c r="AE542" s="105"/>
      <c r="AF542" s="205"/>
      <c r="AG542" s="34" t="s">
        <v>52</v>
      </c>
      <c r="AH542" s="34">
        <v>16.2</v>
      </c>
      <c r="AI542" s="34">
        <v>2</v>
      </c>
      <c r="AJ542" s="33"/>
      <c r="AK542" s="33">
        <f t="shared" si="25"/>
        <v>14.2</v>
      </c>
      <c r="AL542" s="213">
        <f t="shared" si="24"/>
        <v>0</v>
      </c>
      <c r="AN542" s="214"/>
    </row>
    <row r="543" s="2" customFormat="1" ht="104" hidden="1" customHeight="1" spans="1:40">
      <c r="A543" s="33">
        <v>223</v>
      </c>
      <c r="B543" s="34" t="s">
        <v>864</v>
      </c>
      <c r="C543" s="37" t="s">
        <v>865</v>
      </c>
      <c r="D543" s="37" t="s">
        <v>2037</v>
      </c>
      <c r="E543" s="33" t="s">
        <v>2582</v>
      </c>
      <c r="F543" s="33" t="s">
        <v>121</v>
      </c>
      <c r="G543" s="33" t="s">
        <v>2583</v>
      </c>
      <c r="H543" s="33" t="s">
        <v>48</v>
      </c>
      <c r="I543" s="55" t="s">
        <v>2584</v>
      </c>
      <c r="J543" s="34">
        <v>16.8</v>
      </c>
      <c r="K543" s="34">
        <v>16.8</v>
      </c>
      <c r="L543" s="33"/>
      <c r="M543" s="33"/>
      <c r="N543" s="73" t="s">
        <v>2585</v>
      </c>
      <c r="O543" s="73"/>
      <c r="P543" s="218">
        <v>285</v>
      </c>
      <c r="Q543" s="37" t="s">
        <v>52</v>
      </c>
      <c r="R543" s="37" t="s">
        <v>52</v>
      </c>
      <c r="S543" s="37" t="s">
        <v>52</v>
      </c>
      <c r="T543" s="37" t="s">
        <v>2042</v>
      </c>
      <c r="U543" s="37" t="s">
        <v>125</v>
      </c>
      <c r="V543" s="37" t="s">
        <v>2072</v>
      </c>
      <c r="W543" s="91">
        <v>15308747600</v>
      </c>
      <c r="X543" s="34" t="s">
        <v>56</v>
      </c>
      <c r="Y543" s="124">
        <v>45321</v>
      </c>
      <c r="Z543" s="124">
        <v>45627</v>
      </c>
      <c r="AA543" s="104" t="s">
        <v>57</v>
      </c>
      <c r="AB543" s="37"/>
      <c r="AC543" s="37"/>
      <c r="AD543" s="115" t="s">
        <v>2043</v>
      </c>
      <c r="AE543" s="105"/>
      <c r="AF543" s="205"/>
      <c r="AG543" s="34" t="s">
        <v>52</v>
      </c>
      <c r="AH543" s="34">
        <v>16.8</v>
      </c>
      <c r="AI543" s="34">
        <v>2</v>
      </c>
      <c r="AJ543" s="33"/>
      <c r="AK543" s="33">
        <f t="shared" si="25"/>
        <v>14.8</v>
      </c>
      <c r="AL543" s="213">
        <f t="shared" si="24"/>
        <v>0</v>
      </c>
      <c r="AN543" s="214"/>
    </row>
    <row r="544" s="2" customFormat="1" ht="64" hidden="1" customHeight="1" spans="1:40">
      <c r="A544" s="34">
        <v>224</v>
      </c>
      <c r="B544" s="34" t="s">
        <v>864</v>
      </c>
      <c r="C544" s="37" t="s">
        <v>865</v>
      </c>
      <c r="D544" s="37" t="s">
        <v>2037</v>
      </c>
      <c r="E544" s="33" t="s">
        <v>2586</v>
      </c>
      <c r="F544" s="33" t="s">
        <v>121</v>
      </c>
      <c r="G544" s="33" t="s">
        <v>2587</v>
      </c>
      <c r="H544" s="33" t="s">
        <v>48</v>
      </c>
      <c r="I544" s="55" t="s">
        <v>2588</v>
      </c>
      <c r="J544" s="34">
        <v>8.3</v>
      </c>
      <c r="K544" s="34">
        <v>8.3</v>
      </c>
      <c r="L544" s="33"/>
      <c r="M544" s="33"/>
      <c r="N544" s="73" t="s">
        <v>2589</v>
      </c>
      <c r="O544" s="73"/>
      <c r="P544" s="218">
        <v>121</v>
      </c>
      <c r="Q544" s="37" t="s">
        <v>52</v>
      </c>
      <c r="R544" s="37" t="s">
        <v>52</v>
      </c>
      <c r="S544" s="37" t="s">
        <v>52</v>
      </c>
      <c r="T544" s="37" t="s">
        <v>2042</v>
      </c>
      <c r="U544" s="37" t="s">
        <v>125</v>
      </c>
      <c r="V544" s="37" t="s">
        <v>2072</v>
      </c>
      <c r="W544" s="91">
        <v>15308747600</v>
      </c>
      <c r="X544" s="34" t="s">
        <v>56</v>
      </c>
      <c r="Y544" s="124">
        <v>45321</v>
      </c>
      <c r="Z544" s="124">
        <v>45627</v>
      </c>
      <c r="AA544" s="104" t="s">
        <v>57</v>
      </c>
      <c r="AB544" s="37"/>
      <c r="AC544" s="37"/>
      <c r="AD544" s="115" t="s">
        <v>2043</v>
      </c>
      <c r="AE544" s="105"/>
      <c r="AF544" s="205"/>
      <c r="AG544" s="34" t="s">
        <v>52</v>
      </c>
      <c r="AH544" s="34">
        <v>8.3</v>
      </c>
      <c r="AI544" s="34">
        <v>1</v>
      </c>
      <c r="AJ544" s="33"/>
      <c r="AK544" s="33">
        <f t="shared" si="25"/>
        <v>7.3</v>
      </c>
      <c r="AL544" s="213">
        <f t="shared" si="24"/>
        <v>0</v>
      </c>
      <c r="AN544" s="214"/>
    </row>
    <row r="545" s="2" customFormat="1" ht="64" hidden="1" customHeight="1" spans="1:40">
      <c r="A545" s="34">
        <v>225</v>
      </c>
      <c r="B545" s="34" t="s">
        <v>864</v>
      </c>
      <c r="C545" s="37" t="s">
        <v>865</v>
      </c>
      <c r="D545" s="37" t="s">
        <v>2037</v>
      </c>
      <c r="E545" s="33" t="s">
        <v>2590</v>
      </c>
      <c r="F545" s="33" t="s">
        <v>121</v>
      </c>
      <c r="G545" s="33" t="s">
        <v>2591</v>
      </c>
      <c r="H545" s="33" t="s">
        <v>48</v>
      </c>
      <c r="I545" s="55" t="s">
        <v>2592</v>
      </c>
      <c r="J545" s="34">
        <v>15.5</v>
      </c>
      <c r="K545" s="34">
        <v>15.5</v>
      </c>
      <c r="L545" s="33"/>
      <c r="M545" s="33"/>
      <c r="N545" s="73" t="s">
        <v>2593</v>
      </c>
      <c r="O545" s="73"/>
      <c r="P545" s="218">
        <v>170</v>
      </c>
      <c r="Q545" s="37" t="s">
        <v>52</v>
      </c>
      <c r="R545" s="37" t="s">
        <v>52</v>
      </c>
      <c r="S545" s="37" t="s">
        <v>52</v>
      </c>
      <c r="T545" s="37" t="s">
        <v>2042</v>
      </c>
      <c r="U545" s="37" t="s">
        <v>125</v>
      </c>
      <c r="V545" s="37" t="s">
        <v>2072</v>
      </c>
      <c r="W545" s="91">
        <v>15308747600</v>
      </c>
      <c r="X545" s="34" t="s">
        <v>56</v>
      </c>
      <c r="Y545" s="124">
        <v>45321</v>
      </c>
      <c r="Z545" s="124">
        <v>45627</v>
      </c>
      <c r="AA545" s="104" t="s">
        <v>57</v>
      </c>
      <c r="AB545" s="37"/>
      <c r="AC545" s="37"/>
      <c r="AD545" s="115" t="s">
        <v>2043</v>
      </c>
      <c r="AE545" s="105"/>
      <c r="AF545" s="205"/>
      <c r="AG545" s="34" t="s">
        <v>52</v>
      </c>
      <c r="AH545" s="34">
        <v>15.5</v>
      </c>
      <c r="AI545" s="34">
        <v>2</v>
      </c>
      <c r="AJ545" s="33"/>
      <c r="AK545" s="33">
        <f t="shared" si="25"/>
        <v>13.5</v>
      </c>
      <c r="AL545" s="213">
        <f t="shared" si="24"/>
        <v>0</v>
      </c>
      <c r="AN545" s="214"/>
    </row>
    <row r="546" s="2" customFormat="1" ht="78" hidden="1" customHeight="1" spans="1:40">
      <c r="A546" s="33">
        <v>226</v>
      </c>
      <c r="B546" s="34" t="s">
        <v>864</v>
      </c>
      <c r="C546" s="37" t="s">
        <v>865</v>
      </c>
      <c r="D546" s="37" t="s">
        <v>2037</v>
      </c>
      <c r="E546" s="33" t="s">
        <v>2594</v>
      </c>
      <c r="F546" s="33" t="s">
        <v>198</v>
      </c>
      <c r="G546" s="33" t="s">
        <v>2595</v>
      </c>
      <c r="H546" s="33" t="s">
        <v>48</v>
      </c>
      <c r="I546" s="55" t="s">
        <v>2596</v>
      </c>
      <c r="J546" s="34">
        <v>80</v>
      </c>
      <c r="K546" s="34">
        <v>80</v>
      </c>
      <c r="L546" s="33"/>
      <c r="M546" s="33"/>
      <c r="N546" s="73" t="s">
        <v>2597</v>
      </c>
      <c r="O546" s="73"/>
      <c r="P546" s="218">
        <v>8417</v>
      </c>
      <c r="Q546" s="37" t="s">
        <v>52</v>
      </c>
      <c r="R546" s="37" t="s">
        <v>52</v>
      </c>
      <c r="S546" s="37" t="s">
        <v>52</v>
      </c>
      <c r="T546" s="37" t="s">
        <v>2042</v>
      </c>
      <c r="U546" s="37" t="s">
        <v>203</v>
      </c>
      <c r="V546" s="37" t="s">
        <v>2331</v>
      </c>
      <c r="W546" s="91" t="s">
        <v>2332</v>
      </c>
      <c r="X546" s="34" t="s">
        <v>56</v>
      </c>
      <c r="Y546" s="124">
        <v>45321</v>
      </c>
      <c r="Z546" s="124">
        <v>45627</v>
      </c>
      <c r="AA546" s="104" t="s">
        <v>57</v>
      </c>
      <c r="AB546" s="37"/>
      <c r="AC546" s="37"/>
      <c r="AD546" s="115" t="s">
        <v>2043</v>
      </c>
      <c r="AE546" s="105"/>
      <c r="AF546" s="205"/>
      <c r="AG546" s="34" t="s">
        <v>52</v>
      </c>
      <c r="AH546" s="34">
        <v>80</v>
      </c>
      <c r="AI546" s="34">
        <v>8</v>
      </c>
      <c r="AJ546" s="33"/>
      <c r="AK546" s="33">
        <f t="shared" si="25"/>
        <v>72</v>
      </c>
      <c r="AL546" s="213">
        <f t="shared" si="24"/>
        <v>0</v>
      </c>
      <c r="AN546" s="214"/>
    </row>
    <row r="547" s="2" customFormat="1" ht="63.75" hidden="1" spans="1:40">
      <c r="A547" s="34">
        <v>227</v>
      </c>
      <c r="B547" s="34" t="s">
        <v>864</v>
      </c>
      <c r="C547" s="37" t="s">
        <v>865</v>
      </c>
      <c r="D547" s="37" t="s">
        <v>2037</v>
      </c>
      <c r="E547" s="33" t="s">
        <v>2598</v>
      </c>
      <c r="F547" s="33" t="s">
        <v>198</v>
      </c>
      <c r="G547" s="33" t="s">
        <v>1082</v>
      </c>
      <c r="H547" s="33" t="s">
        <v>48</v>
      </c>
      <c r="I547" s="55" t="s">
        <v>2599</v>
      </c>
      <c r="J547" s="34">
        <v>64</v>
      </c>
      <c r="K547" s="34">
        <v>64</v>
      </c>
      <c r="L547" s="33"/>
      <c r="M547" s="33"/>
      <c r="N547" s="73" t="s">
        <v>2600</v>
      </c>
      <c r="O547" s="73"/>
      <c r="P547" s="218">
        <v>6632</v>
      </c>
      <c r="Q547" s="37" t="s">
        <v>52</v>
      </c>
      <c r="R547" s="37" t="s">
        <v>52</v>
      </c>
      <c r="S547" s="37" t="s">
        <v>52</v>
      </c>
      <c r="T547" s="37" t="s">
        <v>2042</v>
      </c>
      <c r="U547" s="37" t="s">
        <v>203</v>
      </c>
      <c r="V547" s="37" t="s">
        <v>2331</v>
      </c>
      <c r="W547" s="91" t="s">
        <v>2332</v>
      </c>
      <c r="X547" s="34" t="s">
        <v>56</v>
      </c>
      <c r="Y547" s="124">
        <v>45321</v>
      </c>
      <c r="Z547" s="124">
        <v>45627</v>
      </c>
      <c r="AA547" s="104" t="s">
        <v>57</v>
      </c>
      <c r="AB547" s="37"/>
      <c r="AC547" s="37"/>
      <c r="AD547" s="115" t="s">
        <v>2043</v>
      </c>
      <c r="AE547" s="105"/>
      <c r="AF547" s="205"/>
      <c r="AG547" s="34" t="s">
        <v>52</v>
      </c>
      <c r="AH547" s="34">
        <v>64</v>
      </c>
      <c r="AI547" s="34">
        <v>6</v>
      </c>
      <c r="AJ547" s="33"/>
      <c r="AK547" s="33">
        <f t="shared" si="25"/>
        <v>58</v>
      </c>
      <c r="AL547" s="213">
        <f t="shared" si="24"/>
        <v>0</v>
      </c>
      <c r="AN547" s="214"/>
    </row>
    <row r="548" s="2" customFormat="1" ht="90" hidden="1" customHeight="1" spans="1:40">
      <c r="A548" s="34">
        <v>228</v>
      </c>
      <c r="B548" s="34" t="s">
        <v>864</v>
      </c>
      <c r="C548" s="37" t="s">
        <v>865</v>
      </c>
      <c r="D548" s="37" t="s">
        <v>2037</v>
      </c>
      <c r="E548" s="33" t="s">
        <v>2601</v>
      </c>
      <c r="F548" s="33" t="s">
        <v>198</v>
      </c>
      <c r="G548" s="33" t="s">
        <v>457</v>
      </c>
      <c r="H548" s="33" t="s">
        <v>48</v>
      </c>
      <c r="I548" s="55" t="s">
        <v>2602</v>
      </c>
      <c r="J548" s="34">
        <v>75</v>
      </c>
      <c r="K548" s="34">
        <v>75</v>
      </c>
      <c r="L548" s="33"/>
      <c r="M548" s="33"/>
      <c r="N548" s="73" t="s">
        <v>2603</v>
      </c>
      <c r="O548" s="73"/>
      <c r="P548" s="218">
        <v>5653</v>
      </c>
      <c r="Q548" s="37" t="s">
        <v>52</v>
      </c>
      <c r="R548" s="37" t="s">
        <v>52</v>
      </c>
      <c r="S548" s="37" t="s">
        <v>52</v>
      </c>
      <c r="T548" s="37" t="s">
        <v>2042</v>
      </c>
      <c r="U548" s="37" t="s">
        <v>203</v>
      </c>
      <c r="V548" s="37" t="s">
        <v>2331</v>
      </c>
      <c r="W548" s="91" t="s">
        <v>2332</v>
      </c>
      <c r="X548" s="34" t="s">
        <v>56</v>
      </c>
      <c r="Y548" s="124">
        <v>45321</v>
      </c>
      <c r="Z548" s="124">
        <v>45627</v>
      </c>
      <c r="AA548" s="104" t="s">
        <v>57</v>
      </c>
      <c r="AB548" s="37"/>
      <c r="AC548" s="37"/>
      <c r="AD548" s="115" t="s">
        <v>2043</v>
      </c>
      <c r="AE548" s="105"/>
      <c r="AF548" s="205"/>
      <c r="AG548" s="34" t="s">
        <v>52</v>
      </c>
      <c r="AH548" s="34">
        <v>75</v>
      </c>
      <c r="AI548" s="34">
        <v>8</v>
      </c>
      <c r="AJ548" s="33"/>
      <c r="AK548" s="33">
        <f t="shared" si="25"/>
        <v>67</v>
      </c>
      <c r="AL548" s="213">
        <f t="shared" si="24"/>
        <v>0</v>
      </c>
      <c r="AN548" s="214"/>
    </row>
    <row r="549" s="2" customFormat="1" ht="63.75" hidden="1" spans="1:40">
      <c r="A549" s="33">
        <v>229</v>
      </c>
      <c r="B549" s="34" t="s">
        <v>864</v>
      </c>
      <c r="C549" s="37" t="s">
        <v>865</v>
      </c>
      <c r="D549" s="37" t="s">
        <v>2037</v>
      </c>
      <c r="E549" s="33" t="s">
        <v>2604</v>
      </c>
      <c r="F549" s="33" t="s">
        <v>198</v>
      </c>
      <c r="G549" s="33" t="s">
        <v>2605</v>
      </c>
      <c r="H549" s="33" t="s">
        <v>48</v>
      </c>
      <c r="I549" s="55" t="s">
        <v>2606</v>
      </c>
      <c r="J549" s="34">
        <v>146</v>
      </c>
      <c r="K549" s="34">
        <v>146</v>
      </c>
      <c r="L549" s="33"/>
      <c r="M549" s="33"/>
      <c r="N549" s="73" t="s">
        <v>2607</v>
      </c>
      <c r="O549" s="73"/>
      <c r="P549" s="218">
        <v>2229</v>
      </c>
      <c r="Q549" s="37" t="s">
        <v>52</v>
      </c>
      <c r="R549" s="37" t="s">
        <v>52</v>
      </c>
      <c r="S549" s="37" t="s">
        <v>52</v>
      </c>
      <c r="T549" s="37" t="s">
        <v>2042</v>
      </c>
      <c r="U549" s="37" t="s">
        <v>203</v>
      </c>
      <c r="V549" s="37" t="s">
        <v>2331</v>
      </c>
      <c r="W549" s="91" t="s">
        <v>2332</v>
      </c>
      <c r="X549" s="34" t="s">
        <v>56</v>
      </c>
      <c r="Y549" s="124">
        <v>45321</v>
      </c>
      <c r="Z549" s="124">
        <v>45627</v>
      </c>
      <c r="AA549" s="104" t="s">
        <v>57</v>
      </c>
      <c r="AB549" s="37"/>
      <c r="AC549" s="37"/>
      <c r="AD549" s="115" t="s">
        <v>2043</v>
      </c>
      <c r="AE549" s="105"/>
      <c r="AF549" s="205"/>
      <c r="AG549" s="34" t="s">
        <v>52</v>
      </c>
      <c r="AH549" s="34">
        <v>146</v>
      </c>
      <c r="AI549" s="34">
        <v>15</v>
      </c>
      <c r="AJ549" s="33"/>
      <c r="AK549" s="33">
        <f t="shared" si="25"/>
        <v>131</v>
      </c>
      <c r="AL549" s="213">
        <f t="shared" si="24"/>
        <v>0</v>
      </c>
      <c r="AN549" s="214"/>
    </row>
    <row r="550" s="2" customFormat="1" ht="76" hidden="1" customHeight="1" spans="1:40">
      <c r="A550" s="34">
        <v>230</v>
      </c>
      <c r="B550" s="34" t="s">
        <v>864</v>
      </c>
      <c r="C550" s="37" t="s">
        <v>865</v>
      </c>
      <c r="D550" s="37" t="s">
        <v>2037</v>
      </c>
      <c r="E550" s="33" t="s">
        <v>2608</v>
      </c>
      <c r="F550" s="33" t="s">
        <v>591</v>
      </c>
      <c r="G550" s="33" t="s">
        <v>2609</v>
      </c>
      <c r="H550" s="33" t="s">
        <v>48</v>
      </c>
      <c r="I550" s="55" t="s">
        <v>2610</v>
      </c>
      <c r="J550" s="34">
        <v>2.4</v>
      </c>
      <c r="K550" s="34"/>
      <c r="L550" s="33">
        <v>2.4</v>
      </c>
      <c r="M550" s="33"/>
      <c r="N550" s="73" t="s">
        <v>2611</v>
      </c>
      <c r="O550" s="73"/>
      <c r="P550" s="218">
        <v>162</v>
      </c>
      <c r="Q550" s="37" t="s">
        <v>52</v>
      </c>
      <c r="R550" s="37" t="s">
        <v>52</v>
      </c>
      <c r="S550" s="37" t="s">
        <v>52</v>
      </c>
      <c r="T550" s="37" t="s">
        <v>2042</v>
      </c>
      <c r="U550" s="37" t="s">
        <v>597</v>
      </c>
      <c r="V550" s="37" t="s">
        <v>2126</v>
      </c>
      <c r="W550" s="91" t="s">
        <v>2127</v>
      </c>
      <c r="X550" s="34" t="s">
        <v>56</v>
      </c>
      <c r="Y550" s="124">
        <v>45321</v>
      </c>
      <c r="Z550" s="124">
        <v>45627</v>
      </c>
      <c r="AA550" s="104" t="s">
        <v>57</v>
      </c>
      <c r="AB550" s="37"/>
      <c r="AC550" s="37"/>
      <c r="AD550" s="115" t="s">
        <v>2043</v>
      </c>
      <c r="AE550" s="105"/>
      <c r="AF550" s="205"/>
      <c r="AG550" s="34" t="s">
        <v>520</v>
      </c>
      <c r="AH550" s="34">
        <v>2.4</v>
      </c>
      <c r="AI550" s="34"/>
      <c r="AJ550" s="34">
        <v>2.4</v>
      </c>
      <c r="AK550" s="33">
        <f t="shared" si="25"/>
        <v>0</v>
      </c>
      <c r="AL550" s="213">
        <f t="shared" si="24"/>
        <v>0</v>
      </c>
      <c r="AM550" s="2">
        <f>2.4-7.95</f>
        <v>-5.55</v>
      </c>
      <c r="AN550" s="214">
        <f>L550-AJ550</f>
        <v>0</v>
      </c>
    </row>
    <row r="551" s="2" customFormat="1" ht="74" hidden="1" customHeight="1" spans="1:40">
      <c r="A551" s="34">
        <v>231</v>
      </c>
      <c r="B551" s="34" t="s">
        <v>864</v>
      </c>
      <c r="C551" s="37" t="s">
        <v>865</v>
      </c>
      <c r="D551" s="37" t="s">
        <v>2037</v>
      </c>
      <c r="E551" s="33" t="s">
        <v>2612</v>
      </c>
      <c r="F551" s="33" t="s">
        <v>591</v>
      </c>
      <c r="G551" s="33" t="s">
        <v>2613</v>
      </c>
      <c r="H551" s="33" t="s">
        <v>48</v>
      </c>
      <c r="I551" s="55" t="s">
        <v>2614</v>
      </c>
      <c r="J551" s="34">
        <v>22.1</v>
      </c>
      <c r="K551" s="34"/>
      <c r="L551" s="33">
        <v>22.1</v>
      </c>
      <c r="M551" s="33"/>
      <c r="N551" s="73" t="s">
        <v>2615</v>
      </c>
      <c r="O551" s="73"/>
      <c r="P551" s="218">
        <v>482</v>
      </c>
      <c r="Q551" s="37" t="s">
        <v>52</v>
      </c>
      <c r="R551" s="37" t="s">
        <v>52</v>
      </c>
      <c r="S551" s="37" t="s">
        <v>52</v>
      </c>
      <c r="T551" s="37" t="s">
        <v>2042</v>
      </c>
      <c r="U551" s="37" t="s">
        <v>597</v>
      </c>
      <c r="V551" s="37" t="s">
        <v>2126</v>
      </c>
      <c r="W551" s="91" t="s">
        <v>2127</v>
      </c>
      <c r="X551" s="34" t="s">
        <v>56</v>
      </c>
      <c r="Y551" s="124">
        <v>45321</v>
      </c>
      <c r="Z551" s="124">
        <v>45627</v>
      </c>
      <c r="AA551" s="104" t="s">
        <v>57</v>
      </c>
      <c r="AB551" s="37"/>
      <c r="AC551" s="37"/>
      <c r="AD551" s="115" t="s">
        <v>2043</v>
      </c>
      <c r="AE551" s="105"/>
      <c r="AF551" s="205"/>
      <c r="AG551" s="34" t="s">
        <v>520</v>
      </c>
      <c r="AH551" s="34">
        <v>22.1</v>
      </c>
      <c r="AI551" s="34"/>
      <c r="AJ551" s="34">
        <v>22.1</v>
      </c>
      <c r="AK551" s="33">
        <f t="shared" si="25"/>
        <v>0</v>
      </c>
      <c r="AL551" s="213">
        <f t="shared" si="24"/>
        <v>0</v>
      </c>
      <c r="AM551" s="2">
        <f>22.1-13.4</f>
        <v>8.7</v>
      </c>
      <c r="AN551" s="214">
        <f>L551-AJ551</f>
        <v>0</v>
      </c>
    </row>
    <row r="552" s="2" customFormat="1" ht="62" hidden="1" customHeight="1" spans="1:40">
      <c r="A552" s="33">
        <v>232</v>
      </c>
      <c r="B552" s="34" t="s">
        <v>864</v>
      </c>
      <c r="C552" s="37" t="s">
        <v>865</v>
      </c>
      <c r="D552" s="37" t="s">
        <v>2037</v>
      </c>
      <c r="E552" s="33" t="s">
        <v>2616</v>
      </c>
      <c r="F552" s="33" t="s">
        <v>591</v>
      </c>
      <c r="G552" s="33" t="s">
        <v>627</v>
      </c>
      <c r="H552" s="33" t="s">
        <v>48</v>
      </c>
      <c r="I552" s="55" t="s">
        <v>2617</v>
      </c>
      <c r="J552" s="34">
        <v>24.5</v>
      </c>
      <c r="K552" s="34"/>
      <c r="L552" s="33">
        <v>24.5</v>
      </c>
      <c r="M552" s="33"/>
      <c r="N552" s="73" t="s">
        <v>2618</v>
      </c>
      <c r="O552" s="73"/>
      <c r="P552" s="218">
        <v>553</v>
      </c>
      <c r="Q552" s="37" t="s">
        <v>52</v>
      </c>
      <c r="R552" s="37" t="s">
        <v>52</v>
      </c>
      <c r="S552" s="37" t="s">
        <v>52</v>
      </c>
      <c r="T552" s="37" t="s">
        <v>2042</v>
      </c>
      <c r="U552" s="37" t="s">
        <v>597</v>
      </c>
      <c r="V552" s="37" t="s">
        <v>2126</v>
      </c>
      <c r="W552" s="91" t="s">
        <v>2127</v>
      </c>
      <c r="X552" s="34" t="s">
        <v>56</v>
      </c>
      <c r="Y552" s="124">
        <v>45321</v>
      </c>
      <c r="Z552" s="124">
        <v>45627</v>
      </c>
      <c r="AA552" s="104" t="s">
        <v>57</v>
      </c>
      <c r="AB552" s="37"/>
      <c r="AC552" s="37"/>
      <c r="AD552" s="115" t="s">
        <v>2043</v>
      </c>
      <c r="AE552" s="105"/>
      <c r="AF552" s="205"/>
      <c r="AG552" s="34" t="s">
        <v>520</v>
      </c>
      <c r="AH552" s="34">
        <v>24.5</v>
      </c>
      <c r="AI552" s="34"/>
      <c r="AJ552" s="34">
        <v>24.5</v>
      </c>
      <c r="AK552" s="33">
        <f t="shared" si="25"/>
        <v>0</v>
      </c>
      <c r="AL552" s="213">
        <f t="shared" si="24"/>
        <v>0</v>
      </c>
      <c r="AM552" s="2">
        <f>24.5-10.1</f>
        <v>14.4</v>
      </c>
      <c r="AN552" s="214">
        <f>L552-AJ552</f>
        <v>0</v>
      </c>
    </row>
    <row r="553" s="2" customFormat="1" ht="81" hidden="1" customHeight="1" spans="1:40">
      <c r="A553" s="34">
        <v>233</v>
      </c>
      <c r="B553" s="34" t="s">
        <v>864</v>
      </c>
      <c r="C553" s="37" t="s">
        <v>865</v>
      </c>
      <c r="D553" s="37" t="s">
        <v>2037</v>
      </c>
      <c r="E553" s="33" t="s">
        <v>2619</v>
      </c>
      <c r="F553" s="33" t="s">
        <v>207</v>
      </c>
      <c r="G553" s="33" t="s">
        <v>2620</v>
      </c>
      <c r="H553" s="33" t="s">
        <v>48</v>
      </c>
      <c r="I553" s="55" t="s">
        <v>2621</v>
      </c>
      <c r="J553" s="34">
        <v>95.28</v>
      </c>
      <c r="K553" s="34">
        <v>95.28</v>
      </c>
      <c r="L553" s="33"/>
      <c r="M553" s="33"/>
      <c r="N553" s="73" t="s">
        <v>2622</v>
      </c>
      <c r="O553" s="73"/>
      <c r="P553" s="218">
        <v>1366</v>
      </c>
      <c r="Q553" s="37" t="s">
        <v>52</v>
      </c>
      <c r="R553" s="37" t="s">
        <v>52</v>
      </c>
      <c r="S553" s="37" t="s">
        <v>52</v>
      </c>
      <c r="T553" s="37" t="s">
        <v>2042</v>
      </c>
      <c r="U553" s="37" t="s">
        <v>212</v>
      </c>
      <c r="V553" s="37" t="s">
        <v>2091</v>
      </c>
      <c r="W553" s="91" t="s">
        <v>2092</v>
      </c>
      <c r="X553" s="34" t="s">
        <v>56</v>
      </c>
      <c r="Y553" s="124">
        <v>45321</v>
      </c>
      <c r="Z553" s="124">
        <v>45627</v>
      </c>
      <c r="AA553" s="104" t="s">
        <v>57</v>
      </c>
      <c r="AB553" s="37"/>
      <c r="AC553" s="37"/>
      <c r="AD553" s="115" t="s">
        <v>2043</v>
      </c>
      <c r="AE553" s="105"/>
      <c r="AF553" s="205"/>
      <c r="AG553" s="34" t="s">
        <v>52</v>
      </c>
      <c r="AH553" s="34">
        <v>95.28</v>
      </c>
      <c r="AI553" s="34">
        <v>10</v>
      </c>
      <c r="AJ553" s="33"/>
      <c r="AK553" s="33">
        <f t="shared" si="25"/>
        <v>85.28</v>
      </c>
      <c r="AL553" s="213">
        <f t="shared" si="24"/>
        <v>0</v>
      </c>
      <c r="AN553" s="214"/>
    </row>
    <row r="554" s="2" customFormat="1" ht="79" hidden="1" customHeight="1" spans="1:40">
      <c r="A554" s="34">
        <v>234</v>
      </c>
      <c r="B554" s="34" t="s">
        <v>864</v>
      </c>
      <c r="C554" s="37" t="s">
        <v>865</v>
      </c>
      <c r="D554" s="37" t="s">
        <v>2037</v>
      </c>
      <c r="E554" s="33" t="s">
        <v>2623</v>
      </c>
      <c r="F554" s="33" t="s">
        <v>207</v>
      </c>
      <c r="G554" s="33" t="s">
        <v>2624</v>
      </c>
      <c r="H554" s="33" t="s">
        <v>48</v>
      </c>
      <c r="I554" s="55" t="s">
        <v>2625</v>
      </c>
      <c r="J554" s="34">
        <v>19.5</v>
      </c>
      <c r="K554" s="34">
        <v>19.5</v>
      </c>
      <c r="L554" s="33"/>
      <c r="M554" s="33"/>
      <c r="N554" s="73" t="s">
        <v>2626</v>
      </c>
      <c r="O554" s="73"/>
      <c r="P554" s="218">
        <v>244</v>
      </c>
      <c r="Q554" s="37" t="s">
        <v>52</v>
      </c>
      <c r="R554" s="37" t="s">
        <v>52</v>
      </c>
      <c r="S554" s="37" t="s">
        <v>52</v>
      </c>
      <c r="T554" s="37" t="s">
        <v>2042</v>
      </c>
      <c r="U554" s="37" t="s">
        <v>212</v>
      </c>
      <c r="V554" s="37" t="s">
        <v>2091</v>
      </c>
      <c r="W554" s="91" t="s">
        <v>2092</v>
      </c>
      <c r="X554" s="34" t="s">
        <v>56</v>
      </c>
      <c r="Y554" s="124">
        <v>45321</v>
      </c>
      <c r="Z554" s="124">
        <v>45627</v>
      </c>
      <c r="AA554" s="104" t="s">
        <v>57</v>
      </c>
      <c r="AB554" s="37"/>
      <c r="AC554" s="37"/>
      <c r="AD554" s="115" t="s">
        <v>2043</v>
      </c>
      <c r="AE554" s="105"/>
      <c r="AF554" s="205"/>
      <c r="AG554" s="34" t="s">
        <v>52</v>
      </c>
      <c r="AH554" s="34">
        <v>19.5</v>
      </c>
      <c r="AI554" s="34">
        <v>2</v>
      </c>
      <c r="AJ554" s="33"/>
      <c r="AK554" s="33">
        <f t="shared" si="25"/>
        <v>17.5</v>
      </c>
      <c r="AL554" s="213">
        <f t="shared" si="24"/>
        <v>0</v>
      </c>
      <c r="AN554" s="214"/>
    </row>
    <row r="555" s="2" customFormat="1" ht="74" hidden="1" customHeight="1" spans="1:40">
      <c r="A555" s="33">
        <v>235</v>
      </c>
      <c r="B555" s="34" t="s">
        <v>864</v>
      </c>
      <c r="C555" s="37" t="s">
        <v>865</v>
      </c>
      <c r="D555" s="37" t="s">
        <v>2037</v>
      </c>
      <c r="E555" s="33" t="s">
        <v>2627</v>
      </c>
      <c r="F555" s="33" t="s">
        <v>207</v>
      </c>
      <c r="G555" s="33" t="s">
        <v>2628</v>
      </c>
      <c r="H555" s="33" t="s">
        <v>48</v>
      </c>
      <c r="I555" s="55" t="s">
        <v>2629</v>
      </c>
      <c r="J555" s="34">
        <v>29</v>
      </c>
      <c r="K555" s="34">
        <v>29</v>
      </c>
      <c r="L555" s="33"/>
      <c r="M555" s="33"/>
      <c r="N555" s="73" t="s">
        <v>2630</v>
      </c>
      <c r="O555" s="73"/>
      <c r="P555" s="218">
        <v>333</v>
      </c>
      <c r="Q555" s="37" t="s">
        <v>52</v>
      </c>
      <c r="R555" s="37" t="s">
        <v>52</v>
      </c>
      <c r="S555" s="37" t="s">
        <v>52</v>
      </c>
      <c r="T555" s="37" t="s">
        <v>2042</v>
      </c>
      <c r="U555" s="37" t="s">
        <v>212</v>
      </c>
      <c r="V555" s="37" t="s">
        <v>2091</v>
      </c>
      <c r="W555" s="91" t="s">
        <v>2092</v>
      </c>
      <c r="X555" s="34" t="s">
        <v>56</v>
      </c>
      <c r="Y555" s="124">
        <v>45321</v>
      </c>
      <c r="Z555" s="124">
        <v>45627</v>
      </c>
      <c r="AA555" s="104" t="s">
        <v>57</v>
      </c>
      <c r="AB555" s="37"/>
      <c r="AC555" s="37"/>
      <c r="AD555" s="115" t="s">
        <v>2043</v>
      </c>
      <c r="AE555" s="105"/>
      <c r="AF555" s="205"/>
      <c r="AG555" s="34" t="s">
        <v>52</v>
      </c>
      <c r="AH555" s="34">
        <v>29</v>
      </c>
      <c r="AI555" s="34">
        <v>3</v>
      </c>
      <c r="AJ555" s="33"/>
      <c r="AK555" s="33">
        <f t="shared" si="25"/>
        <v>26</v>
      </c>
      <c r="AL555" s="213">
        <f t="shared" si="24"/>
        <v>0</v>
      </c>
      <c r="AN555" s="214"/>
    </row>
    <row r="556" s="2" customFormat="1" ht="63" hidden="1" customHeight="1" spans="1:40">
      <c r="A556" s="34">
        <v>236</v>
      </c>
      <c r="B556" s="34" t="s">
        <v>864</v>
      </c>
      <c r="C556" s="37" t="s">
        <v>865</v>
      </c>
      <c r="D556" s="37" t="s">
        <v>2037</v>
      </c>
      <c r="E556" s="33" t="s">
        <v>2631</v>
      </c>
      <c r="F556" s="33" t="s">
        <v>207</v>
      </c>
      <c r="G556" s="33" t="s">
        <v>2632</v>
      </c>
      <c r="H556" s="33" t="s">
        <v>48</v>
      </c>
      <c r="I556" s="55" t="s">
        <v>2633</v>
      </c>
      <c r="J556" s="34">
        <v>15.4</v>
      </c>
      <c r="K556" s="34">
        <v>15.4</v>
      </c>
      <c r="L556" s="33"/>
      <c r="M556" s="33"/>
      <c r="N556" s="73" t="s">
        <v>2634</v>
      </c>
      <c r="O556" s="73"/>
      <c r="P556" s="218">
        <v>1554</v>
      </c>
      <c r="Q556" s="37" t="s">
        <v>52</v>
      </c>
      <c r="R556" s="37" t="s">
        <v>52</v>
      </c>
      <c r="S556" s="37" t="s">
        <v>52</v>
      </c>
      <c r="T556" s="37" t="s">
        <v>2042</v>
      </c>
      <c r="U556" s="37" t="s">
        <v>212</v>
      </c>
      <c r="V556" s="37" t="s">
        <v>2091</v>
      </c>
      <c r="W556" s="91" t="s">
        <v>2092</v>
      </c>
      <c r="X556" s="34" t="s">
        <v>56</v>
      </c>
      <c r="Y556" s="124">
        <v>45321</v>
      </c>
      <c r="Z556" s="124">
        <v>45627</v>
      </c>
      <c r="AA556" s="104" t="s">
        <v>57</v>
      </c>
      <c r="AB556" s="37"/>
      <c r="AC556" s="37"/>
      <c r="AD556" s="115" t="s">
        <v>2043</v>
      </c>
      <c r="AE556" s="105"/>
      <c r="AF556" s="205"/>
      <c r="AG556" s="34" t="s">
        <v>52</v>
      </c>
      <c r="AH556" s="34">
        <v>15.4</v>
      </c>
      <c r="AI556" s="34">
        <v>2</v>
      </c>
      <c r="AJ556" s="33"/>
      <c r="AK556" s="33">
        <f t="shared" si="25"/>
        <v>13.4</v>
      </c>
      <c r="AL556" s="213">
        <f t="shared" si="24"/>
        <v>0</v>
      </c>
      <c r="AN556" s="214"/>
    </row>
    <row r="557" s="2" customFormat="1" ht="62" hidden="1" customHeight="1" spans="1:40">
      <c r="A557" s="34">
        <v>237</v>
      </c>
      <c r="B557" s="34" t="s">
        <v>864</v>
      </c>
      <c r="C557" s="37" t="s">
        <v>865</v>
      </c>
      <c r="D557" s="37" t="s">
        <v>2037</v>
      </c>
      <c r="E557" s="33" t="s">
        <v>2635</v>
      </c>
      <c r="F557" s="33" t="s">
        <v>326</v>
      </c>
      <c r="G557" s="33" t="s">
        <v>2636</v>
      </c>
      <c r="H557" s="33" t="s">
        <v>48</v>
      </c>
      <c r="I557" s="55" t="s">
        <v>2637</v>
      </c>
      <c r="J557" s="34">
        <v>18</v>
      </c>
      <c r="K557" s="34">
        <v>18</v>
      </c>
      <c r="L557" s="33"/>
      <c r="M557" s="33"/>
      <c r="N557" s="73" t="s">
        <v>2638</v>
      </c>
      <c r="O557" s="73"/>
      <c r="P557" s="218">
        <v>237</v>
      </c>
      <c r="Q557" s="37" t="s">
        <v>52</v>
      </c>
      <c r="R557" s="37" t="s">
        <v>52</v>
      </c>
      <c r="S557" s="37" t="s">
        <v>52</v>
      </c>
      <c r="T557" s="37" t="s">
        <v>2042</v>
      </c>
      <c r="U557" s="37" t="s">
        <v>331</v>
      </c>
      <c r="V557" s="37" t="s">
        <v>2101</v>
      </c>
      <c r="W557" s="91" t="s">
        <v>2102</v>
      </c>
      <c r="X557" s="34" t="s">
        <v>56</v>
      </c>
      <c r="Y557" s="124">
        <v>45321</v>
      </c>
      <c r="Z557" s="124">
        <v>45627</v>
      </c>
      <c r="AA557" s="104" t="s">
        <v>57</v>
      </c>
      <c r="AB557" s="37"/>
      <c r="AC557" s="37"/>
      <c r="AD557" s="115" t="s">
        <v>2043</v>
      </c>
      <c r="AE557" s="105"/>
      <c r="AF557" s="205"/>
      <c r="AG557" s="34" t="s">
        <v>52</v>
      </c>
      <c r="AH557" s="34">
        <v>18</v>
      </c>
      <c r="AI557" s="34">
        <v>2</v>
      </c>
      <c r="AJ557" s="33"/>
      <c r="AK557" s="33">
        <f t="shared" si="25"/>
        <v>16</v>
      </c>
      <c r="AL557" s="213">
        <f t="shared" si="24"/>
        <v>0</v>
      </c>
      <c r="AN557" s="214"/>
    </row>
    <row r="558" s="2" customFormat="1" ht="62" hidden="1" customHeight="1" spans="1:40">
      <c r="A558" s="33">
        <v>238</v>
      </c>
      <c r="B558" s="34" t="s">
        <v>864</v>
      </c>
      <c r="C558" s="37" t="s">
        <v>865</v>
      </c>
      <c r="D558" s="37" t="s">
        <v>2037</v>
      </c>
      <c r="E558" s="33" t="s">
        <v>2639</v>
      </c>
      <c r="F558" s="33" t="s">
        <v>326</v>
      </c>
      <c r="G558" s="33" t="s">
        <v>2640</v>
      </c>
      <c r="H558" s="33" t="s">
        <v>48</v>
      </c>
      <c r="I558" s="55" t="s">
        <v>2641</v>
      </c>
      <c r="J558" s="34">
        <v>6</v>
      </c>
      <c r="K558" s="34">
        <v>6</v>
      </c>
      <c r="L558" s="33"/>
      <c r="M558" s="33"/>
      <c r="N558" s="73" t="s">
        <v>2642</v>
      </c>
      <c r="O558" s="73"/>
      <c r="P558" s="218">
        <v>803</v>
      </c>
      <c r="Q558" s="37" t="s">
        <v>52</v>
      </c>
      <c r="R558" s="37" t="s">
        <v>52</v>
      </c>
      <c r="S558" s="37" t="s">
        <v>52</v>
      </c>
      <c r="T558" s="37" t="s">
        <v>2042</v>
      </c>
      <c r="U558" s="37" t="s">
        <v>331</v>
      </c>
      <c r="V558" s="37" t="s">
        <v>2101</v>
      </c>
      <c r="W558" s="91" t="s">
        <v>2102</v>
      </c>
      <c r="X558" s="34" t="s">
        <v>56</v>
      </c>
      <c r="Y558" s="124">
        <v>45321</v>
      </c>
      <c r="Z558" s="124">
        <v>45627</v>
      </c>
      <c r="AA558" s="104" t="s">
        <v>57</v>
      </c>
      <c r="AB558" s="37"/>
      <c r="AC558" s="37"/>
      <c r="AD558" s="115" t="s">
        <v>2043</v>
      </c>
      <c r="AE558" s="105"/>
      <c r="AF558" s="205"/>
      <c r="AG558" s="34" t="s">
        <v>52</v>
      </c>
      <c r="AH558" s="34">
        <v>6</v>
      </c>
      <c r="AI558" s="34">
        <v>1</v>
      </c>
      <c r="AJ558" s="33"/>
      <c r="AK558" s="33">
        <f t="shared" si="25"/>
        <v>5</v>
      </c>
      <c r="AL558" s="213">
        <f t="shared" si="24"/>
        <v>0</v>
      </c>
      <c r="AN558" s="214"/>
    </row>
    <row r="559" s="2" customFormat="1" ht="62" hidden="1" customHeight="1" spans="1:40">
      <c r="A559" s="34">
        <v>239</v>
      </c>
      <c r="B559" s="34" t="s">
        <v>864</v>
      </c>
      <c r="C559" s="37" t="s">
        <v>865</v>
      </c>
      <c r="D559" s="37" t="s">
        <v>2037</v>
      </c>
      <c r="E559" s="33" t="s">
        <v>2643</v>
      </c>
      <c r="F559" s="33" t="s">
        <v>326</v>
      </c>
      <c r="G559" s="33" t="s">
        <v>1007</v>
      </c>
      <c r="H559" s="33" t="s">
        <v>48</v>
      </c>
      <c r="I559" s="55" t="s">
        <v>2644</v>
      </c>
      <c r="J559" s="34">
        <v>12</v>
      </c>
      <c r="K559" s="34">
        <v>12</v>
      </c>
      <c r="L559" s="33"/>
      <c r="M559" s="33"/>
      <c r="N559" s="73" t="s">
        <v>2645</v>
      </c>
      <c r="O559" s="73"/>
      <c r="P559" s="218">
        <v>290</v>
      </c>
      <c r="Q559" s="37" t="s">
        <v>52</v>
      </c>
      <c r="R559" s="37" t="s">
        <v>52</v>
      </c>
      <c r="S559" s="37" t="s">
        <v>52</v>
      </c>
      <c r="T559" s="37" t="s">
        <v>2042</v>
      </c>
      <c r="U559" s="37" t="s">
        <v>331</v>
      </c>
      <c r="V559" s="37" t="s">
        <v>2101</v>
      </c>
      <c r="W559" s="91" t="s">
        <v>2102</v>
      </c>
      <c r="X559" s="34" t="s">
        <v>56</v>
      </c>
      <c r="Y559" s="124">
        <v>45321</v>
      </c>
      <c r="Z559" s="124">
        <v>45627</v>
      </c>
      <c r="AA559" s="104" t="s">
        <v>57</v>
      </c>
      <c r="AB559" s="37"/>
      <c r="AC559" s="37"/>
      <c r="AD559" s="115" t="s">
        <v>2043</v>
      </c>
      <c r="AE559" s="105"/>
      <c r="AF559" s="205"/>
      <c r="AG559" s="34" t="s">
        <v>52</v>
      </c>
      <c r="AH559" s="34">
        <v>12</v>
      </c>
      <c r="AI559" s="34">
        <v>1</v>
      </c>
      <c r="AJ559" s="33"/>
      <c r="AK559" s="33">
        <f t="shared" si="25"/>
        <v>11</v>
      </c>
      <c r="AL559" s="213">
        <f t="shared" si="24"/>
        <v>0</v>
      </c>
      <c r="AN559" s="214"/>
    </row>
    <row r="560" s="2" customFormat="1" ht="77" hidden="1" customHeight="1" spans="1:40">
      <c r="A560" s="34">
        <v>240</v>
      </c>
      <c r="B560" s="34" t="s">
        <v>864</v>
      </c>
      <c r="C560" s="37" t="s">
        <v>865</v>
      </c>
      <c r="D560" s="37" t="s">
        <v>2037</v>
      </c>
      <c r="E560" s="33" t="s">
        <v>2646</v>
      </c>
      <c r="F560" s="33" t="s">
        <v>223</v>
      </c>
      <c r="G560" s="33" t="s">
        <v>2647</v>
      </c>
      <c r="H560" s="33" t="s">
        <v>48</v>
      </c>
      <c r="I560" s="55" t="s">
        <v>2648</v>
      </c>
      <c r="J560" s="34">
        <v>120.6</v>
      </c>
      <c r="K560" s="34">
        <v>120.6</v>
      </c>
      <c r="L560" s="33"/>
      <c r="M560" s="33"/>
      <c r="N560" s="73" t="s">
        <v>2649</v>
      </c>
      <c r="O560" s="73"/>
      <c r="P560" s="218">
        <v>12397</v>
      </c>
      <c r="Q560" s="37" t="s">
        <v>52</v>
      </c>
      <c r="R560" s="37" t="s">
        <v>52</v>
      </c>
      <c r="S560" s="37" t="s">
        <v>52</v>
      </c>
      <c r="T560" s="37" t="s">
        <v>2042</v>
      </c>
      <c r="U560" s="37" t="s">
        <v>228</v>
      </c>
      <c r="V560" s="37" t="s">
        <v>2107</v>
      </c>
      <c r="W560" s="91" t="s">
        <v>2108</v>
      </c>
      <c r="X560" s="34" t="s">
        <v>56</v>
      </c>
      <c r="Y560" s="124">
        <v>45321</v>
      </c>
      <c r="Z560" s="124">
        <v>45627</v>
      </c>
      <c r="AA560" s="104" t="s">
        <v>57</v>
      </c>
      <c r="AB560" s="37"/>
      <c r="AC560" s="37"/>
      <c r="AD560" s="115" t="s">
        <v>2043</v>
      </c>
      <c r="AE560" s="105"/>
      <c r="AF560" s="205"/>
      <c r="AG560" s="34" t="s">
        <v>52</v>
      </c>
      <c r="AH560" s="34">
        <v>120.6</v>
      </c>
      <c r="AI560" s="34">
        <v>12</v>
      </c>
      <c r="AJ560" s="33"/>
      <c r="AK560" s="33">
        <f t="shared" si="25"/>
        <v>108.6</v>
      </c>
      <c r="AL560" s="213">
        <f t="shared" si="24"/>
        <v>0</v>
      </c>
      <c r="AN560" s="214"/>
    </row>
    <row r="561" s="2" customFormat="1" ht="88" hidden="1" customHeight="1" spans="1:40">
      <c r="A561" s="33">
        <v>241</v>
      </c>
      <c r="B561" s="34" t="s">
        <v>864</v>
      </c>
      <c r="C561" s="37" t="s">
        <v>865</v>
      </c>
      <c r="D561" s="37" t="s">
        <v>2037</v>
      </c>
      <c r="E561" s="33" t="s">
        <v>2650</v>
      </c>
      <c r="F561" s="33" t="s">
        <v>223</v>
      </c>
      <c r="G561" s="33" t="s">
        <v>231</v>
      </c>
      <c r="H561" s="33" t="s">
        <v>48</v>
      </c>
      <c r="I561" s="55" t="s">
        <v>2651</v>
      </c>
      <c r="J561" s="34">
        <v>37</v>
      </c>
      <c r="K561" s="34">
        <v>37</v>
      </c>
      <c r="L561" s="33"/>
      <c r="M561" s="33"/>
      <c r="N561" s="73" t="s">
        <v>2652</v>
      </c>
      <c r="O561" s="73"/>
      <c r="P561" s="218">
        <v>408</v>
      </c>
      <c r="Q561" s="37" t="s">
        <v>52</v>
      </c>
      <c r="R561" s="37" t="s">
        <v>52</v>
      </c>
      <c r="S561" s="37" t="s">
        <v>52</v>
      </c>
      <c r="T561" s="37" t="s">
        <v>2042</v>
      </c>
      <c r="U561" s="37" t="s">
        <v>228</v>
      </c>
      <c r="V561" s="37" t="s">
        <v>2107</v>
      </c>
      <c r="W561" s="91" t="s">
        <v>2108</v>
      </c>
      <c r="X561" s="34" t="s">
        <v>56</v>
      </c>
      <c r="Y561" s="124">
        <v>45321</v>
      </c>
      <c r="Z561" s="124">
        <v>45627</v>
      </c>
      <c r="AA561" s="104" t="s">
        <v>57</v>
      </c>
      <c r="AB561" s="37"/>
      <c r="AC561" s="37"/>
      <c r="AD561" s="115" t="s">
        <v>2043</v>
      </c>
      <c r="AE561" s="105"/>
      <c r="AF561" s="205"/>
      <c r="AG561" s="34" t="s">
        <v>52</v>
      </c>
      <c r="AH561" s="34">
        <v>37</v>
      </c>
      <c r="AI561" s="34">
        <v>4</v>
      </c>
      <c r="AJ561" s="33"/>
      <c r="AK561" s="33">
        <f t="shared" si="25"/>
        <v>33</v>
      </c>
      <c r="AL561" s="213">
        <f t="shared" si="24"/>
        <v>0</v>
      </c>
      <c r="AN561" s="214"/>
    </row>
    <row r="562" s="2" customFormat="1" ht="86" hidden="1" customHeight="1" spans="1:40">
      <c r="A562" s="34">
        <v>242</v>
      </c>
      <c r="B562" s="34" t="s">
        <v>864</v>
      </c>
      <c r="C562" s="37" t="s">
        <v>865</v>
      </c>
      <c r="D562" s="37" t="s">
        <v>2037</v>
      </c>
      <c r="E562" s="33" t="s">
        <v>2653</v>
      </c>
      <c r="F562" s="33" t="s">
        <v>223</v>
      </c>
      <c r="G562" s="85" t="s">
        <v>2654</v>
      </c>
      <c r="H562" s="33" t="s">
        <v>48</v>
      </c>
      <c r="I562" s="55" t="s">
        <v>2655</v>
      </c>
      <c r="J562" s="34">
        <v>196</v>
      </c>
      <c r="K562" s="34">
        <v>196</v>
      </c>
      <c r="L562" s="33"/>
      <c r="M562" s="33"/>
      <c r="N562" s="73" t="s">
        <v>2656</v>
      </c>
      <c r="O562" s="73"/>
      <c r="P562" s="218">
        <v>17609</v>
      </c>
      <c r="Q562" s="37" t="s">
        <v>52</v>
      </c>
      <c r="R562" s="37" t="s">
        <v>52</v>
      </c>
      <c r="S562" s="37" t="s">
        <v>52</v>
      </c>
      <c r="T562" s="37" t="s">
        <v>2042</v>
      </c>
      <c r="U562" s="37" t="s">
        <v>228</v>
      </c>
      <c r="V562" s="37" t="s">
        <v>2107</v>
      </c>
      <c r="W562" s="91" t="s">
        <v>2108</v>
      </c>
      <c r="X562" s="34" t="s">
        <v>56</v>
      </c>
      <c r="Y562" s="124">
        <v>45321</v>
      </c>
      <c r="Z562" s="124">
        <v>45627</v>
      </c>
      <c r="AA562" s="104" t="s">
        <v>57</v>
      </c>
      <c r="AB562" s="37"/>
      <c r="AC562" s="37"/>
      <c r="AD562" s="115" t="s">
        <v>2043</v>
      </c>
      <c r="AE562" s="105"/>
      <c r="AF562" s="205"/>
      <c r="AG562" s="34" t="s">
        <v>52</v>
      </c>
      <c r="AH562" s="34">
        <v>196</v>
      </c>
      <c r="AI562" s="34">
        <v>20</v>
      </c>
      <c r="AJ562" s="33"/>
      <c r="AK562" s="33">
        <f t="shared" si="25"/>
        <v>176</v>
      </c>
      <c r="AL562" s="213">
        <f t="shared" si="24"/>
        <v>0</v>
      </c>
      <c r="AN562" s="214"/>
    </row>
    <row r="563" s="2" customFormat="1" ht="62" hidden="1" customHeight="1" spans="1:40">
      <c r="A563" s="34">
        <v>243</v>
      </c>
      <c r="B563" s="34" t="s">
        <v>864</v>
      </c>
      <c r="C563" s="37" t="s">
        <v>865</v>
      </c>
      <c r="D563" s="37" t="s">
        <v>2037</v>
      </c>
      <c r="E563" s="33" t="s">
        <v>2657</v>
      </c>
      <c r="F563" s="33" t="s">
        <v>248</v>
      </c>
      <c r="G563" s="33" t="s">
        <v>493</v>
      </c>
      <c r="H563" s="33" t="s">
        <v>48</v>
      </c>
      <c r="I563" s="55" t="s">
        <v>2658</v>
      </c>
      <c r="J563" s="34">
        <v>34.5</v>
      </c>
      <c r="K563" s="34">
        <v>34.5</v>
      </c>
      <c r="L563" s="33"/>
      <c r="M563" s="33"/>
      <c r="N563" s="73" t="s">
        <v>2659</v>
      </c>
      <c r="O563" s="73"/>
      <c r="P563" s="218">
        <v>334</v>
      </c>
      <c r="Q563" s="37" t="s">
        <v>52</v>
      </c>
      <c r="R563" s="37" t="s">
        <v>52</v>
      </c>
      <c r="S563" s="37" t="s">
        <v>52</v>
      </c>
      <c r="T563" s="37" t="s">
        <v>2042</v>
      </c>
      <c r="U563" s="37" t="s">
        <v>253</v>
      </c>
      <c r="V563" s="37" t="s">
        <v>910</v>
      </c>
      <c r="W563" s="91" t="s">
        <v>2210</v>
      </c>
      <c r="X563" s="34" t="s">
        <v>56</v>
      </c>
      <c r="Y563" s="124">
        <v>45321</v>
      </c>
      <c r="Z563" s="124">
        <v>45627</v>
      </c>
      <c r="AA563" s="104" t="s">
        <v>57</v>
      </c>
      <c r="AB563" s="37"/>
      <c r="AC563" s="37"/>
      <c r="AD563" s="115" t="s">
        <v>2043</v>
      </c>
      <c r="AE563" s="105"/>
      <c r="AF563" s="205"/>
      <c r="AG563" s="34" t="s">
        <v>52</v>
      </c>
      <c r="AH563" s="34">
        <v>34.5</v>
      </c>
      <c r="AI563" s="34">
        <v>3</v>
      </c>
      <c r="AJ563" s="33"/>
      <c r="AK563" s="33">
        <f t="shared" si="25"/>
        <v>31.5</v>
      </c>
      <c r="AL563" s="213">
        <f t="shared" si="24"/>
        <v>0</v>
      </c>
      <c r="AN563" s="214"/>
    </row>
    <row r="564" s="2" customFormat="1" ht="65" hidden="1" customHeight="1" spans="1:40">
      <c r="A564" s="33">
        <v>244</v>
      </c>
      <c r="B564" s="34" t="s">
        <v>864</v>
      </c>
      <c r="C564" s="37" t="s">
        <v>865</v>
      </c>
      <c r="D564" s="37" t="s">
        <v>2037</v>
      </c>
      <c r="E564" s="33" t="s">
        <v>2660</v>
      </c>
      <c r="F564" s="33" t="s">
        <v>248</v>
      </c>
      <c r="G564" s="33" t="s">
        <v>923</v>
      </c>
      <c r="H564" s="33" t="s">
        <v>48</v>
      </c>
      <c r="I564" s="55" t="s">
        <v>2661</v>
      </c>
      <c r="J564" s="34">
        <v>38</v>
      </c>
      <c r="K564" s="34">
        <v>38</v>
      </c>
      <c r="L564" s="33"/>
      <c r="M564" s="33"/>
      <c r="N564" s="73" t="s">
        <v>2662</v>
      </c>
      <c r="O564" s="73"/>
      <c r="P564" s="218">
        <v>1265</v>
      </c>
      <c r="Q564" s="37" t="s">
        <v>52</v>
      </c>
      <c r="R564" s="37" t="s">
        <v>52</v>
      </c>
      <c r="S564" s="37" t="s">
        <v>52</v>
      </c>
      <c r="T564" s="37" t="s">
        <v>2042</v>
      </c>
      <c r="U564" s="37" t="s">
        <v>253</v>
      </c>
      <c r="V564" s="37" t="s">
        <v>910</v>
      </c>
      <c r="W564" s="91" t="s">
        <v>2210</v>
      </c>
      <c r="X564" s="34" t="s">
        <v>56</v>
      </c>
      <c r="Y564" s="124">
        <v>45321</v>
      </c>
      <c r="Z564" s="124">
        <v>45627</v>
      </c>
      <c r="AA564" s="104" t="s">
        <v>57</v>
      </c>
      <c r="AB564" s="37"/>
      <c r="AC564" s="37"/>
      <c r="AD564" s="115" t="s">
        <v>2043</v>
      </c>
      <c r="AE564" s="105"/>
      <c r="AF564" s="205"/>
      <c r="AG564" s="34" t="s">
        <v>52</v>
      </c>
      <c r="AH564" s="34">
        <v>38</v>
      </c>
      <c r="AI564" s="34">
        <v>4</v>
      </c>
      <c r="AJ564" s="33"/>
      <c r="AK564" s="33">
        <f t="shared" si="25"/>
        <v>34</v>
      </c>
      <c r="AL564" s="213">
        <f t="shared" si="24"/>
        <v>0</v>
      </c>
      <c r="AN564" s="214"/>
    </row>
    <row r="565" s="2" customFormat="1" ht="64" hidden="1" customHeight="1" spans="1:40">
      <c r="A565" s="34">
        <v>245</v>
      </c>
      <c r="B565" s="34" t="s">
        <v>864</v>
      </c>
      <c r="C565" s="37" t="s">
        <v>865</v>
      </c>
      <c r="D565" s="37" t="s">
        <v>2037</v>
      </c>
      <c r="E565" s="33" t="s">
        <v>2663</v>
      </c>
      <c r="F565" s="33" t="s">
        <v>248</v>
      </c>
      <c r="G565" s="33" t="s">
        <v>2664</v>
      </c>
      <c r="H565" s="33" t="s">
        <v>48</v>
      </c>
      <c r="I565" s="55" t="s">
        <v>2665</v>
      </c>
      <c r="J565" s="34">
        <v>10</v>
      </c>
      <c r="K565" s="34">
        <v>10</v>
      </c>
      <c r="L565" s="33"/>
      <c r="M565" s="33"/>
      <c r="N565" s="73" t="s">
        <v>2666</v>
      </c>
      <c r="O565" s="73"/>
      <c r="P565" s="218">
        <v>120</v>
      </c>
      <c r="Q565" s="37" t="s">
        <v>52</v>
      </c>
      <c r="R565" s="37" t="s">
        <v>52</v>
      </c>
      <c r="S565" s="37" t="s">
        <v>52</v>
      </c>
      <c r="T565" s="37" t="s">
        <v>2042</v>
      </c>
      <c r="U565" s="37" t="s">
        <v>253</v>
      </c>
      <c r="V565" s="37" t="s">
        <v>910</v>
      </c>
      <c r="W565" s="91" t="s">
        <v>2210</v>
      </c>
      <c r="X565" s="34" t="s">
        <v>56</v>
      </c>
      <c r="Y565" s="124">
        <v>45321</v>
      </c>
      <c r="Z565" s="124">
        <v>45627</v>
      </c>
      <c r="AA565" s="104" t="s">
        <v>57</v>
      </c>
      <c r="AB565" s="37"/>
      <c r="AC565" s="37"/>
      <c r="AD565" s="115" t="s">
        <v>2043</v>
      </c>
      <c r="AE565" s="105"/>
      <c r="AF565" s="205"/>
      <c r="AG565" s="34" t="s">
        <v>52</v>
      </c>
      <c r="AH565" s="34">
        <v>10</v>
      </c>
      <c r="AI565" s="34">
        <v>1</v>
      </c>
      <c r="AJ565" s="33"/>
      <c r="AK565" s="33">
        <f t="shared" si="25"/>
        <v>9</v>
      </c>
      <c r="AL565" s="213">
        <f t="shared" si="24"/>
        <v>0</v>
      </c>
      <c r="AN565" s="214"/>
    </row>
    <row r="566" s="2" customFormat="1" ht="88" hidden="1" customHeight="1" spans="1:40">
      <c r="A566" s="34">
        <v>246</v>
      </c>
      <c r="B566" s="34" t="s">
        <v>864</v>
      </c>
      <c r="C566" s="37" t="s">
        <v>865</v>
      </c>
      <c r="D566" s="37" t="s">
        <v>2037</v>
      </c>
      <c r="E566" s="33" t="s">
        <v>2667</v>
      </c>
      <c r="F566" s="33" t="s">
        <v>975</v>
      </c>
      <c r="G566" s="33" t="s">
        <v>1157</v>
      </c>
      <c r="H566" s="33" t="s">
        <v>48</v>
      </c>
      <c r="I566" s="55" t="s">
        <v>2668</v>
      </c>
      <c r="J566" s="34">
        <v>6.36</v>
      </c>
      <c r="K566" s="34">
        <v>6.36</v>
      </c>
      <c r="L566" s="33"/>
      <c r="M566" s="33"/>
      <c r="N566" s="73" t="s">
        <v>2669</v>
      </c>
      <c r="O566" s="73"/>
      <c r="P566" s="218">
        <v>404</v>
      </c>
      <c r="Q566" s="37" t="s">
        <v>52</v>
      </c>
      <c r="R566" s="37" t="s">
        <v>52</v>
      </c>
      <c r="S566" s="37" t="s">
        <v>52</v>
      </c>
      <c r="T566" s="37" t="s">
        <v>2042</v>
      </c>
      <c r="U566" s="37" t="s">
        <v>979</v>
      </c>
      <c r="V566" s="37" t="s">
        <v>1458</v>
      </c>
      <c r="W566" s="91">
        <v>15911934921</v>
      </c>
      <c r="X566" s="34" t="s">
        <v>56</v>
      </c>
      <c r="Y566" s="124">
        <v>45321</v>
      </c>
      <c r="Z566" s="124">
        <v>45627</v>
      </c>
      <c r="AA566" s="104" t="s">
        <v>57</v>
      </c>
      <c r="AB566" s="37"/>
      <c r="AC566" s="37"/>
      <c r="AD566" s="115" t="s">
        <v>2043</v>
      </c>
      <c r="AE566" s="105"/>
      <c r="AF566" s="205"/>
      <c r="AG566" s="34" t="s">
        <v>52</v>
      </c>
      <c r="AH566" s="34">
        <v>6.36</v>
      </c>
      <c r="AI566" s="34">
        <v>1</v>
      </c>
      <c r="AJ566" s="33"/>
      <c r="AK566" s="33">
        <f t="shared" si="25"/>
        <v>5.36</v>
      </c>
      <c r="AL566" s="213">
        <f t="shared" si="24"/>
        <v>0</v>
      </c>
      <c r="AN566" s="214"/>
    </row>
    <row r="567" s="2" customFormat="1" ht="66" hidden="1" customHeight="1" spans="1:40">
      <c r="A567" s="33">
        <v>247</v>
      </c>
      <c r="B567" s="34" t="s">
        <v>864</v>
      </c>
      <c r="C567" s="37" t="s">
        <v>865</v>
      </c>
      <c r="D567" s="37" t="s">
        <v>2037</v>
      </c>
      <c r="E567" s="33" t="s">
        <v>2670</v>
      </c>
      <c r="F567" s="33" t="s">
        <v>975</v>
      </c>
      <c r="G567" s="33" t="s">
        <v>2671</v>
      </c>
      <c r="H567" s="33" t="s">
        <v>48</v>
      </c>
      <c r="I567" s="55" t="s">
        <v>2672</v>
      </c>
      <c r="J567" s="34">
        <v>6.2</v>
      </c>
      <c r="K567" s="34">
        <v>6.2</v>
      </c>
      <c r="L567" s="33"/>
      <c r="M567" s="33"/>
      <c r="N567" s="73" t="s">
        <v>2673</v>
      </c>
      <c r="O567" s="73"/>
      <c r="P567" s="218">
        <v>341</v>
      </c>
      <c r="Q567" s="37" t="s">
        <v>52</v>
      </c>
      <c r="R567" s="37" t="s">
        <v>52</v>
      </c>
      <c r="S567" s="37" t="s">
        <v>52</v>
      </c>
      <c r="T567" s="37" t="s">
        <v>2042</v>
      </c>
      <c r="U567" s="37" t="s">
        <v>979</v>
      </c>
      <c r="V567" s="37" t="s">
        <v>1458</v>
      </c>
      <c r="W567" s="91">
        <v>15911934921</v>
      </c>
      <c r="X567" s="34" t="s">
        <v>56</v>
      </c>
      <c r="Y567" s="124">
        <v>45321</v>
      </c>
      <c r="Z567" s="124">
        <v>45627</v>
      </c>
      <c r="AA567" s="104" t="s">
        <v>57</v>
      </c>
      <c r="AB567" s="37"/>
      <c r="AC567" s="37"/>
      <c r="AD567" s="115" t="s">
        <v>2043</v>
      </c>
      <c r="AE567" s="105"/>
      <c r="AF567" s="205"/>
      <c r="AG567" s="34" t="s">
        <v>52</v>
      </c>
      <c r="AH567" s="34">
        <v>6.2</v>
      </c>
      <c r="AI567" s="34">
        <v>1</v>
      </c>
      <c r="AJ567" s="33"/>
      <c r="AK567" s="33">
        <f t="shared" si="25"/>
        <v>5.2</v>
      </c>
      <c r="AL567" s="213">
        <f t="shared" si="24"/>
        <v>0</v>
      </c>
      <c r="AN567" s="214"/>
    </row>
    <row r="568" s="2" customFormat="1" ht="76" hidden="1" customHeight="1" spans="1:40">
      <c r="A568" s="34">
        <v>248</v>
      </c>
      <c r="B568" s="34" t="s">
        <v>864</v>
      </c>
      <c r="C568" s="37" t="s">
        <v>865</v>
      </c>
      <c r="D568" s="37" t="s">
        <v>2037</v>
      </c>
      <c r="E568" s="33" t="s">
        <v>2674</v>
      </c>
      <c r="F568" s="33" t="s">
        <v>975</v>
      </c>
      <c r="G568" s="33" t="s">
        <v>2675</v>
      </c>
      <c r="H568" s="33" t="s">
        <v>48</v>
      </c>
      <c r="I568" s="55" t="s">
        <v>2676</v>
      </c>
      <c r="J568" s="34">
        <v>3.42</v>
      </c>
      <c r="K568" s="34">
        <v>3.42</v>
      </c>
      <c r="L568" s="33"/>
      <c r="M568" s="33"/>
      <c r="N568" s="73" t="s">
        <v>2677</v>
      </c>
      <c r="O568" s="73"/>
      <c r="P568" s="218">
        <v>210</v>
      </c>
      <c r="Q568" s="37" t="s">
        <v>52</v>
      </c>
      <c r="R568" s="37" t="s">
        <v>52</v>
      </c>
      <c r="S568" s="37" t="s">
        <v>52</v>
      </c>
      <c r="T568" s="37" t="s">
        <v>2042</v>
      </c>
      <c r="U568" s="37" t="s">
        <v>979</v>
      </c>
      <c r="V568" s="37" t="s">
        <v>1458</v>
      </c>
      <c r="W568" s="91">
        <v>15911934921</v>
      </c>
      <c r="X568" s="34" t="s">
        <v>56</v>
      </c>
      <c r="Y568" s="124">
        <v>45321</v>
      </c>
      <c r="Z568" s="124">
        <v>45627</v>
      </c>
      <c r="AA568" s="104" t="s">
        <v>57</v>
      </c>
      <c r="AB568" s="37"/>
      <c r="AC568" s="37"/>
      <c r="AD568" s="115" t="s">
        <v>2043</v>
      </c>
      <c r="AE568" s="105"/>
      <c r="AF568" s="205"/>
      <c r="AG568" s="34" t="s">
        <v>52</v>
      </c>
      <c r="AH568" s="34">
        <v>3.42</v>
      </c>
      <c r="AI568" s="34">
        <v>0</v>
      </c>
      <c r="AJ568" s="33"/>
      <c r="AK568" s="33">
        <f t="shared" si="25"/>
        <v>3.42</v>
      </c>
      <c r="AL568" s="213">
        <f t="shared" si="24"/>
        <v>0</v>
      </c>
      <c r="AN568" s="214"/>
    </row>
    <row r="569" s="2" customFormat="1" ht="64" hidden="1" customHeight="1" spans="1:40">
      <c r="A569" s="34">
        <v>249</v>
      </c>
      <c r="B569" s="34" t="s">
        <v>864</v>
      </c>
      <c r="C569" s="33" t="s">
        <v>865</v>
      </c>
      <c r="D569" s="33" t="s">
        <v>2037</v>
      </c>
      <c r="E569" s="33" t="s">
        <v>2678</v>
      </c>
      <c r="F569" s="33" t="s">
        <v>975</v>
      </c>
      <c r="G569" s="33" t="s">
        <v>1149</v>
      </c>
      <c r="H569" s="33" t="s">
        <v>48</v>
      </c>
      <c r="I569" s="55" t="s">
        <v>2679</v>
      </c>
      <c r="J569" s="34">
        <v>7.56</v>
      </c>
      <c r="K569" s="34">
        <v>7.56</v>
      </c>
      <c r="L569" s="33"/>
      <c r="M569" s="33"/>
      <c r="N569" s="55" t="s">
        <v>2680</v>
      </c>
      <c r="O569" s="55"/>
      <c r="P569" s="180">
        <v>307</v>
      </c>
      <c r="Q569" s="33" t="s">
        <v>52</v>
      </c>
      <c r="R569" s="33" t="s">
        <v>52</v>
      </c>
      <c r="S569" s="33" t="s">
        <v>52</v>
      </c>
      <c r="T569" s="33" t="s">
        <v>2042</v>
      </c>
      <c r="U569" s="33" t="s">
        <v>979</v>
      </c>
      <c r="V569" s="33" t="s">
        <v>1458</v>
      </c>
      <c r="W569" s="86">
        <v>15911934921</v>
      </c>
      <c r="X569" s="34" t="s">
        <v>56</v>
      </c>
      <c r="Y569" s="104">
        <v>45321</v>
      </c>
      <c r="Z569" s="104">
        <v>45627</v>
      </c>
      <c r="AA569" s="104" t="s">
        <v>57</v>
      </c>
      <c r="AB569" s="37"/>
      <c r="AC569" s="37"/>
      <c r="AD569" s="115" t="s">
        <v>2043</v>
      </c>
      <c r="AE569" s="105"/>
      <c r="AF569" s="205"/>
      <c r="AG569" s="34" t="s">
        <v>52</v>
      </c>
      <c r="AH569" s="34">
        <v>7.56</v>
      </c>
      <c r="AI569" s="34">
        <v>1</v>
      </c>
      <c r="AJ569" s="33"/>
      <c r="AK569" s="33">
        <f t="shared" si="25"/>
        <v>6.56</v>
      </c>
      <c r="AL569" s="213">
        <f t="shared" si="24"/>
        <v>0</v>
      </c>
      <c r="AN569" s="214"/>
    </row>
    <row r="570" s="2" customFormat="1" ht="67" hidden="1" customHeight="1" spans="1:40">
      <c r="A570" s="33">
        <v>250</v>
      </c>
      <c r="B570" s="34" t="s">
        <v>864</v>
      </c>
      <c r="C570" s="33" t="s">
        <v>865</v>
      </c>
      <c r="D570" s="33" t="s">
        <v>2037</v>
      </c>
      <c r="E570" s="33" t="s">
        <v>2681</v>
      </c>
      <c r="F570" s="33" t="s">
        <v>975</v>
      </c>
      <c r="G570" s="33" t="s">
        <v>2682</v>
      </c>
      <c r="H570" s="33" t="s">
        <v>48</v>
      </c>
      <c r="I570" s="55" t="s">
        <v>2683</v>
      </c>
      <c r="J570" s="34">
        <v>12.85</v>
      </c>
      <c r="K570" s="34">
        <v>12.85</v>
      </c>
      <c r="L570" s="33"/>
      <c r="M570" s="33"/>
      <c r="N570" s="55" t="s">
        <v>2684</v>
      </c>
      <c r="O570" s="55"/>
      <c r="P570" s="180">
        <v>1070</v>
      </c>
      <c r="Q570" s="33" t="s">
        <v>52</v>
      </c>
      <c r="R570" s="33" t="s">
        <v>52</v>
      </c>
      <c r="S570" s="33" t="s">
        <v>52</v>
      </c>
      <c r="T570" s="33" t="s">
        <v>2042</v>
      </c>
      <c r="U570" s="33" t="s">
        <v>979</v>
      </c>
      <c r="V570" s="33" t="s">
        <v>1458</v>
      </c>
      <c r="W570" s="86">
        <v>15911934921</v>
      </c>
      <c r="X570" s="34" t="s">
        <v>56</v>
      </c>
      <c r="Y570" s="104">
        <v>45321</v>
      </c>
      <c r="Z570" s="104">
        <v>45627</v>
      </c>
      <c r="AA570" s="104" t="s">
        <v>57</v>
      </c>
      <c r="AB570" s="37"/>
      <c r="AC570" s="37"/>
      <c r="AD570" s="115" t="s">
        <v>2043</v>
      </c>
      <c r="AE570" s="105"/>
      <c r="AF570" s="205"/>
      <c r="AG570" s="34" t="s">
        <v>52</v>
      </c>
      <c r="AH570" s="34">
        <v>12.85</v>
      </c>
      <c r="AI570" s="34">
        <v>1</v>
      </c>
      <c r="AJ570" s="33"/>
      <c r="AK570" s="33">
        <f t="shared" si="25"/>
        <v>11.85</v>
      </c>
      <c r="AL570" s="213">
        <f t="shared" si="24"/>
        <v>0</v>
      </c>
      <c r="AN570" s="214"/>
    </row>
    <row r="571" s="2" customFormat="1" ht="82" hidden="1" customHeight="1" spans="1:40">
      <c r="A571" s="34">
        <v>251</v>
      </c>
      <c r="B571" s="34" t="s">
        <v>864</v>
      </c>
      <c r="C571" s="33" t="s">
        <v>865</v>
      </c>
      <c r="D571" s="33" t="s">
        <v>2037</v>
      </c>
      <c r="E571" s="33" t="s">
        <v>2685</v>
      </c>
      <c r="F571" s="33" t="s">
        <v>975</v>
      </c>
      <c r="G571" s="85" t="s">
        <v>2686</v>
      </c>
      <c r="H571" s="33" t="s">
        <v>48</v>
      </c>
      <c r="I571" s="55" t="s">
        <v>2687</v>
      </c>
      <c r="J571" s="34">
        <v>40</v>
      </c>
      <c r="K571" s="34"/>
      <c r="L571" s="33">
        <v>40</v>
      </c>
      <c r="M571" s="33"/>
      <c r="N571" s="55" t="s">
        <v>2688</v>
      </c>
      <c r="O571" s="55"/>
      <c r="P571" s="180">
        <v>359</v>
      </c>
      <c r="Q571" s="33" t="s">
        <v>56</v>
      </c>
      <c r="R571" s="33" t="s">
        <v>52</v>
      </c>
      <c r="S571" s="33" t="s">
        <v>52</v>
      </c>
      <c r="T571" s="33" t="s">
        <v>2042</v>
      </c>
      <c r="U571" s="33" t="s">
        <v>979</v>
      </c>
      <c r="V571" s="33" t="s">
        <v>1458</v>
      </c>
      <c r="W571" s="86">
        <v>15911934921</v>
      </c>
      <c r="X571" s="34" t="s">
        <v>56</v>
      </c>
      <c r="Y571" s="104">
        <v>45321</v>
      </c>
      <c r="Z571" s="104">
        <v>45627</v>
      </c>
      <c r="AA571" s="104" t="s">
        <v>57</v>
      </c>
      <c r="AB571" s="37"/>
      <c r="AC571" s="37"/>
      <c r="AD571" s="115" t="s">
        <v>2043</v>
      </c>
      <c r="AE571" s="105"/>
      <c r="AF571" s="205"/>
      <c r="AG571" s="34" t="s">
        <v>520</v>
      </c>
      <c r="AH571" s="34">
        <v>40</v>
      </c>
      <c r="AI571" s="34"/>
      <c r="AJ571" s="34">
        <v>40</v>
      </c>
      <c r="AK571" s="33">
        <f t="shared" si="25"/>
        <v>0</v>
      </c>
      <c r="AL571" s="213">
        <f t="shared" si="24"/>
        <v>0</v>
      </c>
      <c r="AM571" s="2">
        <f>40-80</f>
        <v>-40</v>
      </c>
      <c r="AN571" s="214">
        <f>L571-AJ571</f>
        <v>0</v>
      </c>
    </row>
    <row r="572" s="2" customFormat="1" ht="64" hidden="1" customHeight="1" spans="1:40">
      <c r="A572" s="34">
        <v>252</v>
      </c>
      <c r="B572" s="34" t="s">
        <v>864</v>
      </c>
      <c r="C572" s="33" t="s">
        <v>865</v>
      </c>
      <c r="D572" s="33" t="s">
        <v>2037</v>
      </c>
      <c r="E572" s="34" t="s">
        <v>2689</v>
      </c>
      <c r="F572" s="33" t="s">
        <v>91</v>
      </c>
      <c r="G572" s="33" t="s">
        <v>92</v>
      </c>
      <c r="H572" s="33" t="s">
        <v>48</v>
      </c>
      <c r="I572" s="55" t="s">
        <v>2690</v>
      </c>
      <c r="J572" s="34">
        <v>100</v>
      </c>
      <c r="K572" s="34">
        <v>100</v>
      </c>
      <c r="L572" s="33"/>
      <c r="M572" s="33"/>
      <c r="N572" s="55" t="s">
        <v>2691</v>
      </c>
      <c r="O572" s="55"/>
      <c r="P572" s="180">
        <v>11000</v>
      </c>
      <c r="Q572" s="33" t="s">
        <v>52</v>
      </c>
      <c r="R572" s="33" t="s">
        <v>52</v>
      </c>
      <c r="S572" s="33" t="s">
        <v>52</v>
      </c>
      <c r="T572" s="33" t="s">
        <v>2042</v>
      </c>
      <c r="U572" s="33" t="s">
        <v>95</v>
      </c>
      <c r="V572" s="33" t="s">
        <v>2692</v>
      </c>
      <c r="W572" s="86" t="s">
        <v>2693</v>
      </c>
      <c r="X572" s="34" t="s">
        <v>56</v>
      </c>
      <c r="Y572" s="104">
        <v>45298</v>
      </c>
      <c r="Z572" s="104">
        <v>45627</v>
      </c>
      <c r="AA572" s="104" t="s">
        <v>57</v>
      </c>
      <c r="AB572" s="37"/>
      <c r="AC572" s="37"/>
      <c r="AD572" s="115" t="s">
        <v>2043</v>
      </c>
      <c r="AE572" s="105"/>
      <c r="AF572" s="205"/>
      <c r="AG572" s="34" t="s">
        <v>52</v>
      </c>
      <c r="AH572" s="34">
        <v>100</v>
      </c>
      <c r="AI572" s="34">
        <v>10</v>
      </c>
      <c r="AJ572" s="33"/>
      <c r="AK572" s="33">
        <f t="shared" si="25"/>
        <v>90</v>
      </c>
      <c r="AL572" s="213">
        <f t="shared" si="24"/>
        <v>0</v>
      </c>
      <c r="AN572" s="214"/>
    </row>
    <row r="573" s="2" customFormat="1" ht="76" hidden="1" customHeight="1" spans="1:40">
      <c r="A573" s="33">
        <v>253</v>
      </c>
      <c r="B573" s="34" t="s">
        <v>864</v>
      </c>
      <c r="C573" s="33" t="s">
        <v>865</v>
      </c>
      <c r="D573" s="33" t="s">
        <v>2037</v>
      </c>
      <c r="E573" s="34" t="s">
        <v>2694</v>
      </c>
      <c r="F573" s="33" t="s">
        <v>223</v>
      </c>
      <c r="G573" s="33" t="s">
        <v>2104</v>
      </c>
      <c r="H573" s="33" t="s">
        <v>48</v>
      </c>
      <c r="I573" s="55" t="s">
        <v>2695</v>
      </c>
      <c r="J573" s="34">
        <v>28</v>
      </c>
      <c r="K573" s="34">
        <v>28</v>
      </c>
      <c r="L573" s="33"/>
      <c r="M573" s="33"/>
      <c r="N573" s="55" t="s">
        <v>2696</v>
      </c>
      <c r="O573" s="55"/>
      <c r="P573" s="180">
        <v>1173</v>
      </c>
      <c r="Q573" s="33" t="s">
        <v>52</v>
      </c>
      <c r="R573" s="33" t="s">
        <v>52</v>
      </c>
      <c r="S573" s="33" t="s">
        <v>52</v>
      </c>
      <c r="T573" s="33" t="s">
        <v>2042</v>
      </c>
      <c r="U573" s="33" t="s">
        <v>228</v>
      </c>
      <c r="V573" s="33" t="s">
        <v>2107</v>
      </c>
      <c r="W573" s="86" t="s">
        <v>2108</v>
      </c>
      <c r="X573" s="34" t="s">
        <v>56</v>
      </c>
      <c r="Y573" s="104">
        <v>45321</v>
      </c>
      <c r="Z573" s="104">
        <v>45627</v>
      </c>
      <c r="AA573" s="104" t="s">
        <v>57</v>
      </c>
      <c r="AB573" s="37"/>
      <c r="AC573" s="37"/>
      <c r="AD573" s="115" t="s">
        <v>2043</v>
      </c>
      <c r="AE573" s="105"/>
      <c r="AF573" s="205"/>
      <c r="AG573" s="34" t="s">
        <v>52</v>
      </c>
      <c r="AH573" s="34">
        <v>28</v>
      </c>
      <c r="AI573" s="34">
        <v>3</v>
      </c>
      <c r="AJ573" s="33"/>
      <c r="AK573" s="33">
        <f t="shared" si="25"/>
        <v>25</v>
      </c>
      <c r="AL573" s="213">
        <f t="shared" si="24"/>
        <v>0</v>
      </c>
      <c r="AN573" s="214"/>
    </row>
    <row r="574" s="2" customFormat="1" ht="72" hidden="1" customHeight="1" spans="1:40">
      <c r="A574" s="34">
        <v>254</v>
      </c>
      <c r="B574" s="34" t="s">
        <v>864</v>
      </c>
      <c r="C574" s="33" t="s">
        <v>865</v>
      </c>
      <c r="D574" s="33" t="s">
        <v>2037</v>
      </c>
      <c r="E574" s="34" t="s">
        <v>2697</v>
      </c>
      <c r="F574" s="33" t="s">
        <v>292</v>
      </c>
      <c r="G574" s="33" t="s">
        <v>767</v>
      </c>
      <c r="H574" s="33" t="s">
        <v>48</v>
      </c>
      <c r="I574" s="55" t="s">
        <v>2698</v>
      </c>
      <c r="J574" s="34">
        <v>48.8</v>
      </c>
      <c r="K574" s="34">
        <v>48.8</v>
      </c>
      <c r="L574" s="33"/>
      <c r="M574" s="33"/>
      <c r="N574" s="55" t="s">
        <v>2699</v>
      </c>
      <c r="O574" s="55"/>
      <c r="P574" s="180">
        <v>2004</v>
      </c>
      <c r="Q574" s="33" t="s">
        <v>52</v>
      </c>
      <c r="R574" s="33" t="s">
        <v>52</v>
      </c>
      <c r="S574" s="33" t="s">
        <v>52</v>
      </c>
      <c r="T574" s="33" t="s">
        <v>2042</v>
      </c>
      <c r="U574" s="33" t="s">
        <v>297</v>
      </c>
      <c r="V574" s="33" t="s">
        <v>2170</v>
      </c>
      <c r="W574" s="86" t="s">
        <v>2171</v>
      </c>
      <c r="X574" s="34" t="s">
        <v>56</v>
      </c>
      <c r="Y574" s="104">
        <v>45321</v>
      </c>
      <c r="Z574" s="104">
        <v>45627</v>
      </c>
      <c r="AA574" s="104" t="s">
        <v>57</v>
      </c>
      <c r="AB574" s="37"/>
      <c r="AC574" s="37"/>
      <c r="AD574" s="115" t="s">
        <v>2043</v>
      </c>
      <c r="AE574" s="105"/>
      <c r="AF574" s="205"/>
      <c r="AG574" s="34" t="s">
        <v>52</v>
      </c>
      <c r="AH574" s="34">
        <v>48.8</v>
      </c>
      <c r="AI574" s="34">
        <v>5</v>
      </c>
      <c r="AJ574" s="33"/>
      <c r="AK574" s="33">
        <f t="shared" si="25"/>
        <v>43.8</v>
      </c>
      <c r="AL574" s="213">
        <f t="shared" si="24"/>
        <v>0</v>
      </c>
      <c r="AN574" s="214"/>
    </row>
    <row r="575" s="2" customFormat="1" ht="77" hidden="1" customHeight="1" spans="1:40">
      <c r="A575" s="34">
        <v>255</v>
      </c>
      <c r="B575" s="34" t="s">
        <v>864</v>
      </c>
      <c r="C575" s="33" t="s">
        <v>865</v>
      </c>
      <c r="D575" s="33" t="s">
        <v>2037</v>
      </c>
      <c r="E575" s="34" t="s">
        <v>2700</v>
      </c>
      <c r="F575" s="33" t="s">
        <v>112</v>
      </c>
      <c r="G575" s="33" t="s">
        <v>2701</v>
      </c>
      <c r="H575" s="33" t="s">
        <v>48</v>
      </c>
      <c r="I575" s="55" t="s">
        <v>2702</v>
      </c>
      <c r="J575" s="34">
        <v>12</v>
      </c>
      <c r="K575" s="34">
        <v>12</v>
      </c>
      <c r="L575" s="33"/>
      <c r="M575" s="33"/>
      <c r="N575" s="55" t="s">
        <v>2703</v>
      </c>
      <c r="O575" s="55"/>
      <c r="P575" s="180">
        <v>148</v>
      </c>
      <c r="Q575" s="33" t="s">
        <v>52</v>
      </c>
      <c r="R575" s="33" t="s">
        <v>52</v>
      </c>
      <c r="S575" s="33" t="s">
        <v>52</v>
      </c>
      <c r="T575" s="33" t="s">
        <v>2042</v>
      </c>
      <c r="U575" s="33" t="s">
        <v>118</v>
      </c>
      <c r="V575" s="33" t="s">
        <v>2066</v>
      </c>
      <c r="W575" s="86" t="s">
        <v>2067</v>
      </c>
      <c r="X575" s="34" t="s">
        <v>56</v>
      </c>
      <c r="Y575" s="104">
        <v>45321</v>
      </c>
      <c r="Z575" s="104">
        <v>45627</v>
      </c>
      <c r="AA575" s="104" t="s">
        <v>57</v>
      </c>
      <c r="AB575" s="37"/>
      <c r="AC575" s="37"/>
      <c r="AD575" s="115" t="s">
        <v>2043</v>
      </c>
      <c r="AE575" s="105"/>
      <c r="AF575" s="205"/>
      <c r="AG575" s="34" t="s">
        <v>52</v>
      </c>
      <c r="AH575" s="34">
        <v>12</v>
      </c>
      <c r="AI575" s="34">
        <v>1</v>
      </c>
      <c r="AJ575" s="33"/>
      <c r="AK575" s="33">
        <f t="shared" si="25"/>
        <v>11</v>
      </c>
      <c r="AL575" s="213">
        <f t="shared" si="24"/>
        <v>0</v>
      </c>
      <c r="AN575" s="214"/>
    </row>
    <row r="576" s="2" customFormat="1" ht="63" hidden="1" customHeight="1" spans="1:40">
      <c r="A576" s="33">
        <v>256</v>
      </c>
      <c r="B576" s="34" t="s">
        <v>864</v>
      </c>
      <c r="C576" s="33" t="s">
        <v>865</v>
      </c>
      <c r="D576" s="33" t="s">
        <v>2037</v>
      </c>
      <c r="E576" s="34" t="s">
        <v>2704</v>
      </c>
      <c r="F576" s="33" t="s">
        <v>270</v>
      </c>
      <c r="G576" s="33" t="s">
        <v>2705</v>
      </c>
      <c r="H576" s="33" t="s">
        <v>48</v>
      </c>
      <c r="I576" s="55" t="s">
        <v>2706</v>
      </c>
      <c r="J576" s="34">
        <v>110</v>
      </c>
      <c r="K576" s="34">
        <v>110</v>
      </c>
      <c r="L576" s="33"/>
      <c r="M576" s="33"/>
      <c r="N576" s="55" t="s">
        <v>2707</v>
      </c>
      <c r="O576" s="55"/>
      <c r="P576" s="180">
        <v>3630</v>
      </c>
      <c r="Q576" s="33" t="s">
        <v>52</v>
      </c>
      <c r="R576" s="33" t="s">
        <v>52</v>
      </c>
      <c r="S576" s="33" t="s">
        <v>52</v>
      </c>
      <c r="T576" s="33" t="s">
        <v>2042</v>
      </c>
      <c r="U576" s="33" t="s">
        <v>275</v>
      </c>
      <c r="V576" s="33" t="s">
        <v>508</v>
      </c>
      <c r="W576" s="86">
        <v>13508815282</v>
      </c>
      <c r="X576" s="34" t="s">
        <v>56</v>
      </c>
      <c r="Y576" s="104">
        <v>45311</v>
      </c>
      <c r="Z576" s="104">
        <v>45627</v>
      </c>
      <c r="AA576" s="104" t="s">
        <v>57</v>
      </c>
      <c r="AB576" s="37"/>
      <c r="AC576" s="37"/>
      <c r="AD576" s="115" t="s">
        <v>2043</v>
      </c>
      <c r="AE576" s="105"/>
      <c r="AF576" s="205"/>
      <c r="AG576" s="34" t="s">
        <v>52</v>
      </c>
      <c r="AH576" s="34">
        <v>110</v>
      </c>
      <c r="AI576" s="34">
        <v>11</v>
      </c>
      <c r="AJ576" s="33"/>
      <c r="AK576" s="33">
        <f t="shared" si="25"/>
        <v>99</v>
      </c>
      <c r="AL576" s="213">
        <f t="shared" si="24"/>
        <v>0</v>
      </c>
      <c r="AN576" s="214"/>
    </row>
    <row r="577" s="2" customFormat="1" ht="116" hidden="1" customHeight="1" spans="1:40">
      <c r="A577" s="34">
        <v>257</v>
      </c>
      <c r="B577" s="34" t="s">
        <v>864</v>
      </c>
      <c r="C577" s="33" t="s">
        <v>865</v>
      </c>
      <c r="D577" s="33" t="s">
        <v>2037</v>
      </c>
      <c r="E577" s="34" t="s">
        <v>2708</v>
      </c>
      <c r="F577" s="33" t="s">
        <v>402</v>
      </c>
      <c r="G577" s="33" t="s">
        <v>2709</v>
      </c>
      <c r="H577" s="33" t="s">
        <v>48</v>
      </c>
      <c r="I577" s="55" t="s">
        <v>2710</v>
      </c>
      <c r="J577" s="34">
        <v>50</v>
      </c>
      <c r="K577" s="34">
        <v>50</v>
      </c>
      <c r="L577" s="33"/>
      <c r="M577" s="33"/>
      <c r="N577" s="55" t="s">
        <v>2711</v>
      </c>
      <c r="O577" s="55"/>
      <c r="P577" s="180">
        <v>572</v>
      </c>
      <c r="Q577" s="33" t="s">
        <v>52</v>
      </c>
      <c r="R577" s="33" t="s">
        <v>52</v>
      </c>
      <c r="S577" s="33" t="s">
        <v>52</v>
      </c>
      <c r="T577" s="33" t="s">
        <v>2042</v>
      </c>
      <c r="U577" s="33" t="s">
        <v>407</v>
      </c>
      <c r="V577" s="33" t="s">
        <v>2132</v>
      </c>
      <c r="W577" s="86" t="s">
        <v>2133</v>
      </c>
      <c r="X577" s="34" t="s">
        <v>56</v>
      </c>
      <c r="Y577" s="104">
        <v>45297</v>
      </c>
      <c r="Z577" s="104">
        <v>45627</v>
      </c>
      <c r="AA577" s="104" t="s">
        <v>57</v>
      </c>
      <c r="AB577" s="37"/>
      <c r="AC577" s="37"/>
      <c r="AD577" s="115" t="s">
        <v>2043</v>
      </c>
      <c r="AE577" s="105"/>
      <c r="AF577" s="205"/>
      <c r="AG577" s="34" t="s">
        <v>52</v>
      </c>
      <c r="AH577" s="34">
        <v>50</v>
      </c>
      <c r="AI577" s="34">
        <v>5</v>
      </c>
      <c r="AJ577" s="33"/>
      <c r="AK577" s="33">
        <f t="shared" si="25"/>
        <v>45</v>
      </c>
      <c r="AL577" s="213">
        <f t="shared" si="24"/>
        <v>0</v>
      </c>
      <c r="AN577" s="214"/>
    </row>
    <row r="578" s="2" customFormat="1" ht="95" hidden="1" customHeight="1" spans="1:40">
      <c r="A578" s="34">
        <v>258</v>
      </c>
      <c r="B578" s="34" t="s">
        <v>864</v>
      </c>
      <c r="C578" s="33" t="s">
        <v>865</v>
      </c>
      <c r="D578" s="33" t="s">
        <v>2037</v>
      </c>
      <c r="E578" s="33" t="s">
        <v>2712</v>
      </c>
      <c r="F578" s="33" t="s">
        <v>138</v>
      </c>
      <c r="G578" s="45" t="s">
        <v>2713</v>
      </c>
      <c r="H578" s="33" t="s">
        <v>48</v>
      </c>
      <c r="I578" s="55" t="s">
        <v>2714</v>
      </c>
      <c r="J578" s="34">
        <v>300.7</v>
      </c>
      <c r="K578" s="34">
        <v>300.7</v>
      </c>
      <c r="L578" s="33"/>
      <c r="M578" s="33"/>
      <c r="N578" s="55" t="s">
        <v>2715</v>
      </c>
      <c r="O578" s="55"/>
      <c r="P578" s="180">
        <v>9652</v>
      </c>
      <c r="Q578" s="33" t="s">
        <v>52</v>
      </c>
      <c r="R578" s="33" t="s">
        <v>52</v>
      </c>
      <c r="S578" s="33" t="s">
        <v>52</v>
      </c>
      <c r="T578" s="33" t="s">
        <v>2042</v>
      </c>
      <c r="U578" s="33" t="s">
        <v>2042</v>
      </c>
      <c r="V578" s="33" t="s">
        <v>2215</v>
      </c>
      <c r="W578" s="86" t="s">
        <v>2216</v>
      </c>
      <c r="X578" s="34" t="s">
        <v>56</v>
      </c>
      <c r="Y578" s="104">
        <v>45381</v>
      </c>
      <c r="Z578" s="104">
        <v>45627</v>
      </c>
      <c r="AA578" s="104" t="s">
        <v>57</v>
      </c>
      <c r="AB578" s="37"/>
      <c r="AC578" s="37"/>
      <c r="AD578" s="115" t="s">
        <v>2043</v>
      </c>
      <c r="AE578" s="105"/>
      <c r="AF578" s="205"/>
      <c r="AG578" s="34" t="s">
        <v>52</v>
      </c>
      <c r="AH578" s="34">
        <v>300.7</v>
      </c>
      <c r="AI578" s="34">
        <v>30</v>
      </c>
      <c r="AJ578" s="33"/>
      <c r="AK578" s="33">
        <f t="shared" si="25"/>
        <v>270.7</v>
      </c>
      <c r="AL578" s="213">
        <f t="shared" si="24"/>
        <v>0</v>
      </c>
      <c r="AN578" s="214"/>
    </row>
    <row r="579" s="2" customFormat="1" ht="89" hidden="1" customHeight="1" spans="1:40">
      <c r="A579" s="33">
        <v>259</v>
      </c>
      <c r="B579" s="34" t="s">
        <v>864</v>
      </c>
      <c r="C579" s="33" t="s">
        <v>865</v>
      </c>
      <c r="D579" s="33" t="s">
        <v>2037</v>
      </c>
      <c r="E579" s="33" t="s">
        <v>2716</v>
      </c>
      <c r="F579" s="33" t="s">
        <v>292</v>
      </c>
      <c r="G579" s="33" t="s">
        <v>2717</v>
      </c>
      <c r="H579" s="33" t="s">
        <v>48</v>
      </c>
      <c r="I579" s="55" t="s">
        <v>2718</v>
      </c>
      <c r="J579" s="34">
        <v>260</v>
      </c>
      <c r="K579" s="34">
        <v>260</v>
      </c>
      <c r="L579" s="33"/>
      <c r="M579" s="33"/>
      <c r="N579" s="55" t="s">
        <v>2719</v>
      </c>
      <c r="O579" s="55"/>
      <c r="P579" s="180">
        <v>5635</v>
      </c>
      <c r="Q579" s="33" t="s">
        <v>52</v>
      </c>
      <c r="R579" s="33" t="s">
        <v>52</v>
      </c>
      <c r="S579" s="33" t="s">
        <v>52</v>
      </c>
      <c r="T579" s="33" t="s">
        <v>2042</v>
      </c>
      <c r="U579" s="33" t="s">
        <v>2042</v>
      </c>
      <c r="V579" s="33" t="s">
        <v>2215</v>
      </c>
      <c r="W579" s="86" t="s">
        <v>2216</v>
      </c>
      <c r="X579" s="34" t="s">
        <v>56</v>
      </c>
      <c r="Y579" s="104">
        <v>45381</v>
      </c>
      <c r="Z579" s="104">
        <v>45627</v>
      </c>
      <c r="AA579" s="104" t="s">
        <v>57</v>
      </c>
      <c r="AB579" s="37"/>
      <c r="AC579" s="37"/>
      <c r="AD579" s="115" t="s">
        <v>2043</v>
      </c>
      <c r="AE579" s="105"/>
      <c r="AF579" s="205"/>
      <c r="AG579" s="34" t="s">
        <v>52</v>
      </c>
      <c r="AH579" s="34">
        <v>260</v>
      </c>
      <c r="AI579" s="34">
        <v>26</v>
      </c>
      <c r="AJ579" s="33"/>
      <c r="AK579" s="33">
        <f t="shared" si="25"/>
        <v>234</v>
      </c>
      <c r="AL579" s="213">
        <f t="shared" si="24"/>
        <v>0</v>
      </c>
      <c r="AN579" s="214"/>
    </row>
    <row r="580" s="2" customFormat="1" ht="74" hidden="1" customHeight="1" spans="1:40">
      <c r="A580" s="34">
        <v>260</v>
      </c>
      <c r="B580" s="34" t="s">
        <v>864</v>
      </c>
      <c r="C580" s="37" t="s">
        <v>865</v>
      </c>
      <c r="D580" s="37" t="s">
        <v>2037</v>
      </c>
      <c r="E580" s="37" t="s">
        <v>2720</v>
      </c>
      <c r="F580" s="37" t="s">
        <v>207</v>
      </c>
      <c r="G580" s="37" t="s">
        <v>2721</v>
      </c>
      <c r="H580" s="37" t="s">
        <v>48</v>
      </c>
      <c r="I580" s="73" t="s">
        <v>2722</v>
      </c>
      <c r="J580" s="34">
        <v>386.4</v>
      </c>
      <c r="K580" s="34">
        <v>386.4</v>
      </c>
      <c r="L580" s="33"/>
      <c r="M580" s="33"/>
      <c r="N580" s="73" t="s">
        <v>2723</v>
      </c>
      <c r="O580" s="73"/>
      <c r="P580" s="218">
        <v>2328</v>
      </c>
      <c r="Q580" s="37" t="s">
        <v>52</v>
      </c>
      <c r="R580" s="37" t="s">
        <v>52</v>
      </c>
      <c r="S580" s="37" t="s">
        <v>52</v>
      </c>
      <c r="T580" s="37" t="s">
        <v>2042</v>
      </c>
      <c r="U580" s="37" t="s">
        <v>2042</v>
      </c>
      <c r="V580" s="37" t="s">
        <v>2215</v>
      </c>
      <c r="W580" s="91" t="s">
        <v>2216</v>
      </c>
      <c r="X580" s="34" t="s">
        <v>56</v>
      </c>
      <c r="Y580" s="124">
        <v>45381</v>
      </c>
      <c r="Z580" s="124">
        <v>45627</v>
      </c>
      <c r="AA580" s="104" t="s">
        <v>57</v>
      </c>
      <c r="AB580" s="37"/>
      <c r="AC580" s="37"/>
      <c r="AD580" s="115" t="s">
        <v>2043</v>
      </c>
      <c r="AE580" s="105"/>
      <c r="AF580" s="205"/>
      <c r="AG580" s="34" t="s">
        <v>52</v>
      </c>
      <c r="AH580" s="34">
        <v>386.4</v>
      </c>
      <c r="AI580" s="34">
        <v>39</v>
      </c>
      <c r="AJ580" s="33"/>
      <c r="AK580" s="33">
        <f t="shared" si="25"/>
        <v>347.4</v>
      </c>
      <c r="AL580" s="213">
        <f t="shared" si="24"/>
        <v>0</v>
      </c>
      <c r="AN580" s="214"/>
    </row>
    <row r="581" s="2" customFormat="1" ht="76" hidden="1" customHeight="1" spans="1:40">
      <c r="A581" s="34">
        <v>261</v>
      </c>
      <c r="B581" s="34" t="s">
        <v>864</v>
      </c>
      <c r="C581" s="37" t="s">
        <v>865</v>
      </c>
      <c r="D581" s="37" t="s">
        <v>2037</v>
      </c>
      <c r="E581" s="37" t="s">
        <v>2724</v>
      </c>
      <c r="F581" s="37" t="s">
        <v>207</v>
      </c>
      <c r="G581" s="37" t="s">
        <v>2725</v>
      </c>
      <c r="H581" s="37" t="s">
        <v>48</v>
      </c>
      <c r="I581" s="73" t="s">
        <v>2726</v>
      </c>
      <c r="J581" s="34">
        <v>254</v>
      </c>
      <c r="K581" s="34">
        <v>254</v>
      </c>
      <c r="L581" s="33"/>
      <c r="M581" s="33"/>
      <c r="N581" s="73" t="s">
        <v>2727</v>
      </c>
      <c r="O581" s="73"/>
      <c r="P581" s="218">
        <v>2253</v>
      </c>
      <c r="Q581" s="37" t="s">
        <v>52</v>
      </c>
      <c r="R581" s="37" t="s">
        <v>52</v>
      </c>
      <c r="S581" s="37" t="s">
        <v>52</v>
      </c>
      <c r="T581" s="37" t="s">
        <v>2042</v>
      </c>
      <c r="U581" s="37" t="s">
        <v>2042</v>
      </c>
      <c r="V581" s="37" t="s">
        <v>2215</v>
      </c>
      <c r="W581" s="91" t="s">
        <v>2216</v>
      </c>
      <c r="X581" s="34" t="s">
        <v>56</v>
      </c>
      <c r="Y581" s="124">
        <v>45381</v>
      </c>
      <c r="Z581" s="124">
        <v>45627</v>
      </c>
      <c r="AA581" s="104" t="s">
        <v>57</v>
      </c>
      <c r="AB581" s="37"/>
      <c r="AC581" s="37"/>
      <c r="AD581" s="115" t="s">
        <v>2043</v>
      </c>
      <c r="AE581" s="105"/>
      <c r="AF581" s="205"/>
      <c r="AG581" s="34" t="s">
        <v>52</v>
      </c>
      <c r="AH581" s="34">
        <v>254</v>
      </c>
      <c r="AI581" s="34">
        <v>25</v>
      </c>
      <c r="AJ581" s="33"/>
      <c r="AK581" s="33">
        <f t="shared" si="25"/>
        <v>229</v>
      </c>
      <c r="AL581" s="213">
        <f t="shared" si="24"/>
        <v>0</v>
      </c>
      <c r="AN581" s="214"/>
    </row>
    <row r="582" s="2" customFormat="1" ht="60" hidden="1" customHeight="1" spans="1:40">
      <c r="A582" s="33">
        <v>262</v>
      </c>
      <c r="B582" s="34" t="s">
        <v>864</v>
      </c>
      <c r="C582" s="37" t="s">
        <v>865</v>
      </c>
      <c r="D582" s="37" t="s">
        <v>2037</v>
      </c>
      <c r="E582" s="37" t="s">
        <v>2728</v>
      </c>
      <c r="F582" s="37" t="s">
        <v>270</v>
      </c>
      <c r="G582" s="37" t="s">
        <v>2729</v>
      </c>
      <c r="H582" s="37" t="s">
        <v>48</v>
      </c>
      <c r="I582" s="73" t="s">
        <v>2730</v>
      </c>
      <c r="J582" s="34">
        <v>492</v>
      </c>
      <c r="K582" s="34">
        <v>492</v>
      </c>
      <c r="L582" s="33"/>
      <c r="M582" s="33"/>
      <c r="N582" s="73" t="s">
        <v>2731</v>
      </c>
      <c r="O582" s="73"/>
      <c r="P582" s="218">
        <v>4082</v>
      </c>
      <c r="Q582" s="37" t="s">
        <v>52</v>
      </c>
      <c r="R582" s="37" t="s">
        <v>52</v>
      </c>
      <c r="S582" s="37" t="s">
        <v>52</v>
      </c>
      <c r="T582" s="37" t="s">
        <v>2042</v>
      </c>
      <c r="U582" s="37" t="s">
        <v>2042</v>
      </c>
      <c r="V582" s="37" t="s">
        <v>2215</v>
      </c>
      <c r="W582" s="91" t="s">
        <v>2216</v>
      </c>
      <c r="X582" s="34" t="s">
        <v>56</v>
      </c>
      <c r="Y582" s="124">
        <v>45381</v>
      </c>
      <c r="Z582" s="124">
        <v>45627</v>
      </c>
      <c r="AA582" s="104" t="s">
        <v>57</v>
      </c>
      <c r="AB582" s="37"/>
      <c r="AC582" s="37"/>
      <c r="AD582" s="115" t="s">
        <v>2043</v>
      </c>
      <c r="AE582" s="105"/>
      <c r="AF582" s="205"/>
      <c r="AG582" s="34" t="s">
        <v>52</v>
      </c>
      <c r="AH582" s="34">
        <v>492</v>
      </c>
      <c r="AI582" s="34">
        <v>49</v>
      </c>
      <c r="AJ582" s="33"/>
      <c r="AK582" s="33">
        <f t="shared" si="25"/>
        <v>443</v>
      </c>
      <c r="AL582" s="213">
        <f t="shared" si="24"/>
        <v>0</v>
      </c>
      <c r="AN582" s="214"/>
    </row>
    <row r="583" s="2" customFormat="1" ht="79" hidden="1" customHeight="1" spans="1:40">
      <c r="A583" s="34">
        <v>263</v>
      </c>
      <c r="B583" s="34" t="s">
        <v>864</v>
      </c>
      <c r="C583" s="37" t="s">
        <v>865</v>
      </c>
      <c r="D583" s="37" t="s">
        <v>2037</v>
      </c>
      <c r="E583" s="37" t="s">
        <v>2732</v>
      </c>
      <c r="F583" s="37" t="s">
        <v>284</v>
      </c>
      <c r="G583" s="37" t="s">
        <v>2733</v>
      </c>
      <c r="H583" s="37" t="s">
        <v>48</v>
      </c>
      <c r="I583" s="73" t="s">
        <v>2734</v>
      </c>
      <c r="J583" s="34">
        <v>18</v>
      </c>
      <c r="K583" s="34"/>
      <c r="L583" s="33">
        <v>18</v>
      </c>
      <c r="M583" s="33"/>
      <c r="N583" s="73" t="s">
        <v>2735</v>
      </c>
      <c r="O583" s="73"/>
      <c r="P583" s="218">
        <v>169</v>
      </c>
      <c r="Q583" s="37" t="s">
        <v>52</v>
      </c>
      <c r="R583" s="37" t="s">
        <v>52</v>
      </c>
      <c r="S583" s="37" t="s">
        <v>52</v>
      </c>
      <c r="T583" s="37" t="s">
        <v>2042</v>
      </c>
      <c r="U583" s="37" t="s">
        <v>289</v>
      </c>
      <c r="V583" s="37" t="s">
        <v>2736</v>
      </c>
      <c r="W583" s="91" t="s">
        <v>2737</v>
      </c>
      <c r="X583" s="34" t="s">
        <v>56</v>
      </c>
      <c r="Y583" s="114">
        <v>45413</v>
      </c>
      <c r="Z583" s="114">
        <v>45627</v>
      </c>
      <c r="AA583" s="104" t="s">
        <v>518</v>
      </c>
      <c r="AB583" s="37"/>
      <c r="AC583" s="37"/>
      <c r="AD583" s="115" t="s">
        <v>2043</v>
      </c>
      <c r="AE583" s="105"/>
      <c r="AF583" s="205"/>
      <c r="AG583" s="34" t="s">
        <v>520</v>
      </c>
      <c r="AH583" s="34">
        <v>18</v>
      </c>
      <c r="AI583" s="34"/>
      <c r="AJ583" s="33">
        <v>18</v>
      </c>
      <c r="AK583" s="33">
        <f t="shared" si="25"/>
        <v>0</v>
      </c>
      <c r="AL583" s="213">
        <f t="shared" si="24"/>
        <v>0</v>
      </c>
      <c r="AN583" s="214">
        <f t="shared" ref="AN583:AN620" si="26">L583-AJ583</f>
        <v>0</v>
      </c>
    </row>
    <row r="584" s="2" customFormat="1" ht="79" hidden="1" customHeight="1" spans="1:40">
      <c r="A584" s="34">
        <v>264</v>
      </c>
      <c r="B584" s="34" t="s">
        <v>864</v>
      </c>
      <c r="C584" s="37" t="s">
        <v>865</v>
      </c>
      <c r="D584" s="37" t="s">
        <v>2037</v>
      </c>
      <c r="E584" s="37" t="s">
        <v>2738</v>
      </c>
      <c r="F584" s="37" t="s">
        <v>121</v>
      </c>
      <c r="G584" s="37" t="s">
        <v>722</v>
      </c>
      <c r="H584" s="37" t="s">
        <v>48</v>
      </c>
      <c r="I584" s="73" t="s">
        <v>2739</v>
      </c>
      <c r="J584" s="34">
        <v>2.5</v>
      </c>
      <c r="K584" s="34"/>
      <c r="L584" s="33">
        <v>2.5</v>
      </c>
      <c r="M584" s="33"/>
      <c r="N584" s="73" t="s">
        <v>2740</v>
      </c>
      <c r="O584" s="73"/>
      <c r="P584" s="218">
        <v>18</v>
      </c>
      <c r="Q584" s="37" t="s">
        <v>52</v>
      </c>
      <c r="R584" s="37" t="s">
        <v>52</v>
      </c>
      <c r="S584" s="37" t="s">
        <v>52</v>
      </c>
      <c r="T584" s="37" t="s">
        <v>2042</v>
      </c>
      <c r="U584" s="37" t="s">
        <v>125</v>
      </c>
      <c r="V584" s="37" t="s">
        <v>2741</v>
      </c>
      <c r="W584" s="91" t="s">
        <v>2742</v>
      </c>
      <c r="X584" s="34" t="s">
        <v>56</v>
      </c>
      <c r="Y584" s="114">
        <v>45413</v>
      </c>
      <c r="Z584" s="114">
        <v>45627</v>
      </c>
      <c r="AA584" s="104" t="s">
        <v>518</v>
      </c>
      <c r="AB584" s="37"/>
      <c r="AC584" s="37"/>
      <c r="AD584" s="115" t="s">
        <v>2043</v>
      </c>
      <c r="AE584" s="105"/>
      <c r="AF584" s="205"/>
      <c r="AG584" s="34" t="s">
        <v>520</v>
      </c>
      <c r="AH584" s="34">
        <v>2.5</v>
      </c>
      <c r="AI584" s="34"/>
      <c r="AJ584" s="33">
        <v>2.5</v>
      </c>
      <c r="AK584" s="33">
        <f t="shared" si="25"/>
        <v>0</v>
      </c>
      <c r="AL584" s="213">
        <f t="shared" si="24"/>
        <v>0</v>
      </c>
      <c r="AN584" s="214">
        <f t="shared" si="26"/>
        <v>0</v>
      </c>
    </row>
    <row r="585" s="2" customFormat="1" ht="154" hidden="1" customHeight="1" spans="1:40">
      <c r="A585" s="33">
        <v>265</v>
      </c>
      <c r="B585" s="34" t="s">
        <v>864</v>
      </c>
      <c r="C585" s="37" t="s">
        <v>865</v>
      </c>
      <c r="D585" s="37" t="s">
        <v>2037</v>
      </c>
      <c r="E585" s="37" t="s">
        <v>2743</v>
      </c>
      <c r="F585" s="37" t="s">
        <v>975</v>
      </c>
      <c r="G585" s="37" t="s">
        <v>2744</v>
      </c>
      <c r="H585" s="37" t="s">
        <v>48</v>
      </c>
      <c r="I585" s="73" t="s">
        <v>2745</v>
      </c>
      <c r="J585" s="34">
        <v>57.68</v>
      </c>
      <c r="K585" s="34"/>
      <c r="L585" s="33">
        <v>57.68</v>
      </c>
      <c r="M585" s="33"/>
      <c r="N585" s="73" t="s">
        <v>2746</v>
      </c>
      <c r="O585" s="73"/>
      <c r="P585" s="218">
        <v>3728</v>
      </c>
      <c r="Q585" s="37" t="s">
        <v>52</v>
      </c>
      <c r="R585" s="37" t="s">
        <v>52</v>
      </c>
      <c r="S585" s="37" t="s">
        <v>52</v>
      </c>
      <c r="T585" s="37" t="s">
        <v>2042</v>
      </c>
      <c r="U585" s="37" t="s">
        <v>979</v>
      </c>
      <c r="V585" s="37" t="s">
        <v>2747</v>
      </c>
      <c r="W585" s="91" t="s">
        <v>2748</v>
      </c>
      <c r="X585" s="34" t="s">
        <v>56</v>
      </c>
      <c r="Y585" s="114">
        <v>45413</v>
      </c>
      <c r="Z585" s="114">
        <v>45627</v>
      </c>
      <c r="AA585" s="104" t="s">
        <v>518</v>
      </c>
      <c r="AB585" s="37"/>
      <c r="AC585" s="37"/>
      <c r="AD585" s="115" t="s">
        <v>2043</v>
      </c>
      <c r="AE585" s="105"/>
      <c r="AF585" s="205"/>
      <c r="AG585" s="34" t="s">
        <v>520</v>
      </c>
      <c r="AH585" s="34">
        <v>57.68</v>
      </c>
      <c r="AI585" s="34"/>
      <c r="AJ585" s="33">
        <v>57.68</v>
      </c>
      <c r="AK585" s="33">
        <f t="shared" si="25"/>
        <v>0</v>
      </c>
      <c r="AL585" s="213">
        <f t="shared" ref="AL585:AL648" si="27">J585-AH585</f>
        <v>0</v>
      </c>
      <c r="AN585" s="214">
        <f t="shared" si="26"/>
        <v>0</v>
      </c>
    </row>
    <row r="586" s="2" customFormat="1" ht="88" hidden="1" customHeight="1" spans="1:40">
      <c r="A586" s="34">
        <v>266</v>
      </c>
      <c r="B586" s="34" t="s">
        <v>864</v>
      </c>
      <c r="C586" s="37" t="s">
        <v>865</v>
      </c>
      <c r="D586" s="37" t="s">
        <v>2037</v>
      </c>
      <c r="E586" s="37" t="s">
        <v>2749</v>
      </c>
      <c r="F586" s="37" t="s">
        <v>975</v>
      </c>
      <c r="G586" s="37" t="s">
        <v>2094</v>
      </c>
      <c r="H586" s="37" t="s">
        <v>48</v>
      </c>
      <c r="I586" s="73" t="s">
        <v>2750</v>
      </c>
      <c r="J586" s="34">
        <v>6</v>
      </c>
      <c r="K586" s="34"/>
      <c r="L586" s="33">
        <v>6</v>
      </c>
      <c r="M586" s="33"/>
      <c r="N586" s="73" t="s">
        <v>2751</v>
      </c>
      <c r="O586" s="73"/>
      <c r="P586" s="218">
        <v>324</v>
      </c>
      <c r="Q586" s="37" t="s">
        <v>52</v>
      </c>
      <c r="R586" s="37" t="s">
        <v>52</v>
      </c>
      <c r="S586" s="37" t="s">
        <v>52</v>
      </c>
      <c r="T586" s="37" t="s">
        <v>2042</v>
      </c>
      <c r="U586" s="37" t="s">
        <v>979</v>
      </c>
      <c r="V586" s="37" t="s">
        <v>2747</v>
      </c>
      <c r="W586" s="91" t="s">
        <v>2748</v>
      </c>
      <c r="X586" s="34" t="s">
        <v>56</v>
      </c>
      <c r="Y586" s="114">
        <v>45413</v>
      </c>
      <c r="Z586" s="114">
        <v>45627</v>
      </c>
      <c r="AA586" s="104" t="s">
        <v>518</v>
      </c>
      <c r="AB586" s="37"/>
      <c r="AC586" s="37"/>
      <c r="AD586" s="115" t="s">
        <v>2043</v>
      </c>
      <c r="AE586" s="105"/>
      <c r="AF586" s="205"/>
      <c r="AG586" s="34" t="s">
        <v>520</v>
      </c>
      <c r="AH586" s="34">
        <v>6</v>
      </c>
      <c r="AI586" s="34"/>
      <c r="AJ586" s="33">
        <v>6</v>
      </c>
      <c r="AK586" s="33">
        <f t="shared" si="25"/>
        <v>0</v>
      </c>
      <c r="AL586" s="213">
        <f t="shared" si="27"/>
        <v>0</v>
      </c>
      <c r="AN586" s="214">
        <f t="shared" si="26"/>
        <v>0</v>
      </c>
    </row>
    <row r="587" s="2" customFormat="1" ht="70" hidden="1" customHeight="1" spans="1:40">
      <c r="A587" s="34">
        <v>267</v>
      </c>
      <c r="B587" s="34" t="s">
        <v>864</v>
      </c>
      <c r="C587" s="37" t="s">
        <v>865</v>
      </c>
      <c r="D587" s="37" t="s">
        <v>2037</v>
      </c>
      <c r="E587" s="37" t="s">
        <v>2752</v>
      </c>
      <c r="F587" s="37" t="s">
        <v>270</v>
      </c>
      <c r="G587" s="37" t="s">
        <v>2753</v>
      </c>
      <c r="H587" s="37" t="s">
        <v>48</v>
      </c>
      <c r="I587" s="73" t="s">
        <v>2754</v>
      </c>
      <c r="J587" s="34">
        <v>5.3</v>
      </c>
      <c r="K587" s="34"/>
      <c r="L587" s="33">
        <v>5.3</v>
      </c>
      <c r="M587" s="33"/>
      <c r="N587" s="73" t="s">
        <v>2755</v>
      </c>
      <c r="O587" s="73"/>
      <c r="P587" s="218">
        <v>218</v>
      </c>
      <c r="Q587" s="37" t="s">
        <v>52</v>
      </c>
      <c r="R587" s="37" t="s">
        <v>52</v>
      </c>
      <c r="S587" s="37" t="s">
        <v>52</v>
      </c>
      <c r="T587" s="37" t="s">
        <v>2042</v>
      </c>
      <c r="U587" s="37" t="s">
        <v>275</v>
      </c>
      <c r="V587" s="37" t="s">
        <v>2756</v>
      </c>
      <c r="W587" s="91" t="s">
        <v>2757</v>
      </c>
      <c r="X587" s="34" t="s">
        <v>56</v>
      </c>
      <c r="Y587" s="114">
        <v>45413</v>
      </c>
      <c r="Z587" s="114">
        <v>45627</v>
      </c>
      <c r="AA587" s="104" t="s">
        <v>518</v>
      </c>
      <c r="AB587" s="37"/>
      <c r="AC587" s="37"/>
      <c r="AD587" s="115" t="s">
        <v>2043</v>
      </c>
      <c r="AE587" s="105"/>
      <c r="AF587" s="205"/>
      <c r="AG587" s="34" t="s">
        <v>520</v>
      </c>
      <c r="AH587" s="34">
        <v>5.3</v>
      </c>
      <c r="AI587" s="34"/>
      <c r="AJ587" s="33">
        <v>5.3</v>
      </c>
      <c r="AK587" s="33">
        <f t="shared" ref="AK587:AK650" si="28">AH587-AI587-AJ587</f>
        <v>0</v>
      </c>
      <c r="AL587" s="213">
        <f t="shared" si="27"/>
        <v>0</v>
      </c>
      <c r="AN587" s="214">
        <f t="shared" si="26"/>
        <v>0</v>
      </c>
    </row>
    <row r="588" s="2" customFormat="1" ht="70" hidden="1" customHeight="1" spans="1:40">
      <c r="A588" s="33">
        <v>268</v>
      </c>
      <c r="B588" s="34" t="s">
        <v>864</v>
      </c>
      <c r="C588" s="37" t="s">
        <v>865</v>
      </c>
      <c r="D588" s="37" t="s">
        <v>2037</v>
      </c>
      <c r="E588" s="37" t="s">
        <v>2758</v>
      </c>
      <c r="F588" s="37" t="s">
        <v>270</v>
      </c>
      <c r="G588" s="37" t="s">
        <v>2759</v>
      </c>
      <c r="H588" s="37" t="s">
        <v>48</v>
      </c>
      <c r="I588" s="73" t="s">
        <v>2760</v>
      </c>
      <c r="J588" s="34">
        <v>6.2</v>
      </c>
      <c r="K588" s="34"/>
      <c r="L588" s="33">
        <v>6.2</v>
      </c>
      <c r="M588" s="33"/>
      <c r="N588" s="73" t="s">
        <v>2761</v>
      </c>
      <c r="O588" s="73"/>
      <c r="P588" s="218">
        <v>97</v>
      </c>
      <c r="Q588" s="37" t="s">
        <v>52</v>
      </c>
      <c r="R588" s="37" t="s">
        <v>52</v>
      </c>
      <c r="S588" s="37" t="s">
        <v>52</v>
      </c>
      <c r="T588" s="37" t="s">
        <v>2042</v>
      </c>
      <c r="U588" s="37" t="s">
        <v>275</v>
      </c>
      <c r="V588" s="37" t="s">
        <v>2756</v>
      </c>
      <c r="W588" s="91" t="s">
        <v>2757</v>
      </c>
      <c r="X588" s="34" t="s">
        <v>56</v>
      </c>
      <c r="Y588" s="114">
        <v>45413</v>
      </c>
      <c r="Z588" s="114">
        <v>45627</v>
      </c>
      <c r="AA588" s="104" t="s">
        <v>518</v>
      </c>
      <c r="AB588" s="37"/>
      <c r="AC588" s="37"/>
      <c r="AD588" s="115" t="s">
        <v>2043</v>
      </c>
      <c r="AE588" s="105"/>
      <c r="AF588" s="205"/>
      <c r="AG588" s="34" t="s">
        <v>520</v>
      </c>
      <c r="AH588" s="34">
        <v>6.2</v>
      </c>
      <c r="AI588" s="34"/>
      <c r="AJ588" s="33">
        <v>6.2</v>
      </c>
      <c r="AK588" s="33">
        <f t="shared" si="28"/>
        <v>0</v>
      </c>
      <c r="AL588" s="213">
        <f t="shared" si="27"/>
        <v>0</v>
      </c>
      <c r="AN588" s="214">
        <f t="shared" si="26"/>
        <v>0</v>
      </c>
    </row>
    <row r="589" s="2" customFormat="1" ht="70" hidden="1" customHeight="1" spans="1:40">
      <c r="A589" s="34">
        <v>269</v>
      </c>
      <c r="B589" s="34" t="s">
        <v>864</v>
      </c>
      <c r="C589" s="37" t="s">
        <v>865</v>
      </c>
      <c r="D589" s="37" t="s">
        <v>2037</v>
      </c>
      <c r="E589" s="37" t="s">
        <v>2762</v>
      </c>
      <c r="F589" s="37" t="s">
        <v>270</v>
      </c>
      <c r="G589" s="37" t="s">
        <v>2763</v>
      </c>
      <c r="H589" s="37" t="s">
        <v>48</v>
      </c>
      <c r="I589" s="73" t="s">
        <v>2764</v>
      </c>
      <c r="J589" s="34">
        <v>0.25</v>
      </c>
      <c r="K589" s="34"/>
      <c r="L589" s="33">
        <v>0.25</v>
      </c>
      <c r="M589" s="33"/>
      <c r="N589" s="73" t="s">
        <v>2765</v>
      </c>
      <c r="O589" s="73"/>
      <c r="P589" s="218">
        <v>126</v>
      </c>
      <c r="Q589" s="37" t="s">
        <v>52</v>
      </c>
      <c r="R589" s="37" t="s">
        <v>52</v>
      </c>
      <c r="S589" s="37" t="s">
        <v>52</v>
      </c>
      <c r="T589" s="37" t="s">
        <v>2042</v>
      </c>
      <c r="U589" s="37" t="s">
        <v>275</v>
      </c>
      <c r="V589" s="37" t="s">
        <v>2756</v>
      </c>
      <c r="W589" s="91" t="s">
        <v>2757</v>
      </c>
      <c r="X589" s="34" t="s">
        <v>56</v>
      </c>
      <c r="Y589" s="114">
        <v>45413</v>
      </c>
      <c r="Z589" s="114">
        <v>45627</v>
      </c>
      <c r="AA589" s="104" t="s">
        <v>518</v>
      </c>
      <c r="AB589" s="37"/>
      <c r="AC589" s="37"/>
      <c r="AD589" s="115" t="s">
        <v>2043</v>
      </c>
      <c r="AE589" s="105"/>
      <c r="AF589" s="205"/>
      <c r="AG589" s="34" t="s">
        <v>520</v>
      </c>
      <c r="AH589" s="34">
        <v>0.25</v>
      </c>
      <c r="AI589" s="34"/>
      <c r="AJ589" s="33">
        <v>0.25</v>
      </c>
      <c r="AK589" s="33">
        <f t="shared" si="28"/>
        <v>0</v>
      </c>
      <c r="AL589" s="213">
        <f t="shared" si="27"/>
        <v>0</v>
      </c>
      <c r="AN589" s="214">
        <f t="shared" si="26"/>
        <v>0</v>
      </c>
    </row>
    <row r="590" s="2" customFormat="1" ht="70" hidden="1" customHeight="1" spans="1:40">
      <c r="A590" s="34">
        <v>270</v>
      </c>
      <c r="B590" s="34" t="s">
        <v>864</v>
      </c>
      <c r="C590" s="37" t="s">
        <v>865</v>
      </c>
      <c r="D590" s="37" t="s">
        <v>2037</v>
      </c>
      <c r="E590" s="37" t="s">
        <v>2766</v>
      </c>
      <c r="F590" s="37" t="s">
        <v>248</v>
      </c>
      <c r="G590" s="37" t="s">
        <v>532</v>
      </c>
      <c r="H590" s="37" t="s">
        <v>48</v>
      </c>
      <c r="I590" s="73" t="s">
        <v>2767</v>
      </c>
      <c r="J590" s="34">
        <v>5</v>
      </c>
      <c r="K590" s="34"/>
      <c r="L590" s="33">
        <v>5</v>
      </c>
      <c r="M590" s="33"/>
      <c r="N590" s="73" t="s">
        <v>2768</v>
      </c>
      <c r="O590" s="73"/>
      <c r="P590" s="218">
        <v>74</v>
      </c>
      <c r="Q590" s="37" t="s">
        <v>52</v>
      </c>
      <c r="R590" s="37" t="s">
        <v>52</v>
      </c>
      <c r="S590" s="37" t="s">
        <v>52</v>
      </c>
      <c r="T590" s="37" t="s">
        <v>2042</v>
      </c>
      <c r="U590" s="37" t="s">
        <v>253</v>
      </c>
      <c r="V590" s="37" t="s">
        <v>910</v>
      </c>
      <c r="W590" s="91" t="s">
        <v>2210</v>
      </c>
      <c r="X590" s="34" t="s">
        <v>56</v>
      </c>
      <c r="Y590" s="114">
        <v>45413</v>
      </c>
      <c r="Z590" s="114">
        <v>45627</v>
      </c>
      <c r="AA590" s="104" t="s">
        <v>518</v>
      </c>
      <c r="AB590" s="37"/>
      <c r="AC590" s="37"/>
      <c r="AD590" s="115" t="s">
        <v>2043</v>
      </c>
      <c r="AE590" s="105"/>
      <c r="AF590" s="205"/>
      <c r="AG590" s="34" t="s">
        <v>520</v>
      </c>
      <c r="AH590" s="34">
        <v>5</v>
      </c>
      <c r="AI590" s="34"/>
      <c r="AJ590" s="33">
        <v>5</v>
      </c>
      <c r="AK590" s="33">
        <f t="shared" si="28"/>
        <v>0</v>
      </c>
      <c r="AL590" s="213">
        <f t="shared" si="27"/>
        <v>0</v>
      </c>
      <c r="AN590" s="214">
        <f t="shared" si="26"/>
        <v>0</v>
      </c>
    </row>
    <row r="591" s="2" customFormat="1" ht="70" hidden="1" customHeight="1" spans="1:40">
      <c r="A591" s="33">
        <v>271</v>
      </c>
      <c r="B591" s="34" t="s">
        <v>864</v>
      </c>
      <c r="C591" s="37" t="s">
        <v>865</v>
      </c>
      <c r="D591" s="37" t="s">
        <v>2037</v>
      </c>
      <c r="E591" s="37" t="s">
        <v>2769</v>
      </c>
      <c r="F591" s="37" t="s">
        <v>138</v>
      </c>
      <c r="G591" s="37" t="s">
        <v>2005</v>
      </c>
      <c r="H591" s="37" t="s">
        <v>48</v>
      </c>
      <c r="I591" s="73" t="s">
        <v>2770</v>
      </c>
      <c r="J591" s="34">
        <v>17.37</v>
      </c>
      <c r="K591" s="34"/>
      <c r="L591" s="33">
        <v>17.37</v>
      </c>
      <c r="M591" s="33"/>
      <c r="N591" s="73" t="s">
        <v>2771</v>
      </c>
      <c r="O591" s="73"/>
      <c r="P591" s="218">
        <v>427</v>
      </c>
      <c r="Q591" s="37" t="s">
        <v>52</v>
      </c>
      <c r="R591" s="37" t="s">
        <v>52</v>
      </c>
      <c r="S591" s="37" t="s">
        <v>52</v>
      </c>
      <c r="T591" s="37" t="s">
        <v>2042</v>
      </c>
      <c r="U591" s="37" t="s">
        <v>143</v>
      </c>
      <c r="V591" s="37" t="s">
        <v>2117</v>
      </c>
      <c r="W591" s="91" t="s">
        <v>2118</v>
      </c>
      <c r="X591" s="34" t="s">
        <v>56</v>
      </c>
      <c r="Y591" s="114">
        <v>45413</v>
      </c>
      <c r="Z591" s="114">
        <v>45627</v>
      </c>
      <c r="AA591" s="104" t="s">
        <v>518</v>
      </c>
      <c r="AB591" s="37"/>
      <c r="AC591" s="37"/>
      <c r="AD591" s="115" t="s">
        <v>2043</v>
      </c>
      <c r="AE591" s="105"/>
      <c r="AF591" s="205"/>
      <c r="AG591" s="34" t="s">
        <v>520</v>
      </c>
      <c r="AH591" s="34">
        <v>17.37</v>
      </c>
      <c r="AI591" s="34"/>
      <c r="AJ591" s="33">
        <v>17.37</v>
      </c>
      <c r="AK591" s="33">
        <f t="shared" si="28"/>
        <v>0</v>
      </c>
      <c r="AL591" s="213">
        <f t="shared" si="27"/>
        <v>0</v>
      </c>
      <c r="AN591" s="214">
        <f t="shared" si="26"/>
        <v>0</v>
      </c>
    </row>
    <row r="592" s="2" customFormat="1" ht="70" hidden="1" customHeight="1" spans="1:40">
      <c r="A592" s="34">
        <v>272</v>
      </c>
      <c r="B592" s="34" t="s">
        <v>864</v>
      </c>
      <c r="C592" s="37" t="s">
        <v>865</v>
      </c>
      <c r="D592" s="37" t="s">
        <v>2037</v>
      </c>
      <c r="E592" s="37" t="s">
        <v>2772</v>
      </c>
      <c r="F592" s="37" t="s">
        <v>138</v>
      </c>
      <c r="G592" s="37" t="s">
        <v>617</v>
      </c>
      <c r="H592" s="37" t="s">
        <v>48</v>
      </c>
      <c r="I592" s="73" t="s">
        <v>2773</v>
      </c>
      <c r="J592" s="34">
        <v>3.9</v>
      </c>
      <c r="K592" s="34"/>
      <c r="L592" s="33">
        <v>3.9</v>
      </c>
      <c r="M592" s="33"/>
      <c r="N592" s="73" t="s">
        <v>2774</v>
      </c>
      <c r="O592" s="73"/>
      <c r="P592" s="218">
        <v>60</v>
      </c>
      <c r="Q592" s="37" t="s">
        <v>52</v>
      </c>
      <c r="R592" s="37" t="s">
        <v>52</v>
      </c>
      <c r="S592" s="37" t="s">
        <v>52</v>
      </c>
      <c r="T592" s="37" t="s">
        <v>2042</v>
      </c>
      <c r="U592" s="37" t="s">
        <v>143</v>
      </c>
      <c r="V592" s="37" t="s">
        <v>2117</v>
      </c>
      <c r="W592" s="91" t="s">
        <v>2118</v>
      </c>
      <c r="X592" s="34" t="s">
        <v>56</v>
      </c>
      <c r="Y592" s="114">
        <v>45413</v>
      </c>
      <c r="Z592" s="114">
        <v>45627</v>
      </c>
      <c r="AA592" s="104" t="s">
        <v>518</v>
      </c>
      <c r="AB592" s="37"/>
      <c r="AC592" s="37"/>
      <c r="AD592" s="115" t="s">
        <v>2043</v>
      </c>
      <c r="AE592" s="105"/>
      <c r="AF592" s="205"/>
      <c r="AG592" s="34" t="s">
        <v>520</v>
      </c>
      <c r="AH592" s="34">
        <v>3.9</v>
      </c>
      <c r="AI592" s="34"/>
      <c r="AJ592" s="33">
        <v>3.9</v>
      </c>
      <c r="AK592" s="33">
        <f t="shared" si="28"/>
        <v>0</v>
      </c>
      <c r="AL592" s="213">
        <f t="shared" si="27"/>
        <v>0</v>
      </c>
      <c r="AN592" s="214">
        <f t="shared" si="26"/>
        <v>0</v>
      </c>
    </row>
    <row r="593" s="2" customFormat="1" ht="70" hidden="1" customHeight="1" spans="1:40">
      <c r="A593" s="34">
        <v>273</v>
      </c>
      <c r="B593" s="34" t="s">
        <v>864</v>
      </c>
      <c r="C593" s="37" t="s">
        <v>865</v>
      </c>
      <c r="D593" s="37" t="s">
        <v>2037</v>
      </c>
      <c r="E593" s="37" t="s">
        <v>2775</v>
      </c>
      <c r="F593" s="37" t="s">
        <v>138</v>
      </c>
      <c r="G593" s="37" t="s">
        <v>1604</v>
      </c>
      <c r="H593" s="37" t="s">
        <v>48</v>
      </c>
      <c r="I593" s="73" t="s">
        <v>2776</v>
      </c>
      <c r="J593" s="34">
        <v>0.87</v>
      </c>
      <c r="K593" s="34"/>
      <c r="L593" s="33">
        <v>0.87</v>
      </c>
      <c r="M593" s="33"/>
      <c r="N593" s="73" t="s">
        <v>2777</v>
      </c>
      <c r="O593" s="73"/>
      <c r="P593" s="218">
        <v>68</v>
      </c>
      <c r="Q593" s="37" t="s">
        <v>52</v>
      </c>
      <c r="R593" s="37" t="s">
        <v>52</v>
      </c>
      <c r="S593" s="37" t="s">
        <v>52</v>
      </c>
      <c r="T593" s="37" t="s">
        <v>2042</v>
      </c>
      <c r="U593" s="37" t="s">
        <v>143</v>
      </c>
      <c r="V593" s="37" t="s">
        <v>2117</v>
      </c>
      <c r="W593" s="91" t="s">
        <v>2118</v>
      </c>
      <c r="X593" s="34" t="s">
        <v>56</v>
      </c>
      <c r="Y593" s="114">
        <v>45413</v>
      </c>
      <c r="Z593" s="114">
        <v>45627</v>
      </c>
      <c r="AA593" s="104" t="s">
        <v>518</v>
      </c>
      <c r="AB593" s="37"/>
      <c r="AC593" s="37"/>
      <c r="AD593" s="115" t="s">
        <v>2043</v>
      </c>
      <c r="AE593" s="105"/>
      <c r="AF593" s="205"/>
      <c r="AG593" s="34" t="s">
        <v>520</v>
      </c>
      <c r="AH593" s="34">
        <v>0.87</v>
      </c>
      <c r="AI593" s="34"/>
      <c r="AJ593" s="33">
        <v>0.87</v>
      </c>
      <c r="AK593" s="33">
        <f t="shared" si="28"/>
        <v>0</v>
      </c>
      <c r="AL593" s="213">
        <f t="shared" si="27"/>
        <v>0</v>
      </c>
      <c r="AN593" s="214">
        <f t="shared" si="26"/>
        <v>0</v>
      </c>
    </row>
    <row r="594" s="2" customFormat="1" ht="70" hidden="1" customHeight="1" spans="1:40">
      <c r="A594" s="33">
        <v>274</v>
      </c>
      <c r="B594" s="34" t="s">
        <v>864</v>
      </c>
      <c r="C594" s="37" t="s">
        <v>865</v>
      </c>
      <c r="D594" s="37" t="s">
        <v>2037</v>
      </c>
      <c r="E594" s="37" t="s">
        <v>2778</v>
      </c>
      <c r="F594" s="37" t="s">
        <v>366</v>
      </c>
      <c r="G594" s="37" t="s">
        <v>2779</v>
      </c>
      <c r="H594" s="37" t="s">
        <v>48</v>
      </c>
      <c r="I594" s="73" t="s">
        <v>2780</v>
      </c>
      <c r="J594" s="34">
        <v>5</v>
      </c>
      <c r="K594" s="34"/>
      <c r="L594" s="33">
        <v>5</v>
      </c>
      <c r="M594" s="33"/>
      <c r="N594" s="73" t="s">
        <v>2781</v>
      </c>
      <c r="O594" s="73"/>
      <c r="P594" s="218">
        <v>753</v>
      </c>
      <c r="Q594" s="37" t="s">
        <v>52</v>
      </c>
      <c r="R594" s="37" t="s">
        <v>52</v>
      </c>
      <c r="S594" s="37" t="s">
        <v>52</v>
      </c>
      <c r="T594" s="37" t="s">
        <v>2042</v>
      </c>
      <c r="U594" s="37" t="s">
        <v>371</v>
      </c>
      <c r="V594" s="37" t="s">
        <v>2048</v>
      </c>
      <c r="W594" s="91" t="s">
        <v>2049</v>
      </c>
      <c r="X594" s="34" t="s">
        <v>56</v>
      </c>
      <c r="Y594" s="114">
        <v>45413</v>
      </c>
      <c r="Z594" s="114">
        <v>45627</v>
      </c>
      <c r="AA594" s="104" t="s">
        <v>518</v>
      </c>
      <c r="AB594" s="37"/>
      <c r="AC594" s="37"/>
      <c r="AD594" s="115" t="s">
        <v>2043</v>
      </c>
      <c r="AE594" s="105"/>
      <c r="AF594" s="205"/>
      <c r="AG594" s="34" t="s">
        <v>520</v>
      </c>
      <c r="AH594" s="34">
        <v>5</v>
      </c>
      <c r="AI594" s="34"/>
      <c r="AJ594" s="33">
        <v>5</v>
      </c>
      <c r="AK594" s="33">
        <f t="shared" si="28"/>
        <v>0</v>
      </c>
      <c r="AL594" s="213">
        <f t="shared" si="27"/>
        <v>0</v>
      </c>
      <c r="AN594" s="214">
        <f t="shared" si="26"/>
        <v>0</v>
      </c>
    </row>
    <row r="595" s="2" customFormat="1" ht="70" hidden="1" customHeight="1" spans="1:40">
      <c r="A595" s="34">
        <v>275</v>
      </c>
      <c r="B595" s="34" t="s">
        <v>864</v>
      </c>
      <c r="C595" s="37" t="s">
        <v>865</v>
      </c>
      <c r="D595" s="37" t="s">
        <v>2037</v>
      </c>
      <c r="E595" s="37" t="s">
        <v>2782</v>
      </c>
      <c r="F595" s="37" t="s">
        <v>207</v>
      </c>
      <c r="G595" s="37" t="s">
        <v>2783</v>
      </c>
      <c r="H595" s="37" t="s">
        <v>48</v>
      </c>
      <c r="I595" s="73" t="s">
        <v>2784</v>
      </c>
      <c r="J595" s="34">
        <v>32.6</v>
      </c>
      <c r="K595" s="34"/>
      <c r="L595" s="33">
        <v>32.6</v>
      </c>
      <c r="M595" s="33"/>
      <c r="N595" s="73" t="s">
        <v>2785</v>
      </c>
      <c r="O595" s="73"/>
      <c r="P595" s="218">
        <v>379</v>
      </c>
      <c r="Q595" s="37" t="s">
        <v>52</v>
      </c>
      <c r="R595" s="37" t="s">
        <v>52</v>
      </c>
      <c r="S595" s="37" t="s">
        <v>52</v>
      </c>
      <c r="T595" s="37" t="s">
        <v>2042</v>
      </c>
      <c r="U595" s="37" t="s">
        <v>212</v>
      </c>
      <c r="V595" s="37" t="s">
        <v>213</v>
      </c>
      <c r="W595" s="91">
        <v>13539597887</v>
      </c>
      <c r="X595" s="34" t="s">
        <v>56</v>
      </c>
      <c r="Y595" s="114">
        <v>45413</v>
      </c>
      <c r="Z595" s="114">
        <v>45627</v>
      </c>
      <c r="AA595" s="104" t="s">
        <v>518</v>
      </c>
      <c r="AB595" s="37"/>
      <c r="AC595" s="37"/>
      <c r="AD595" s="115" t="s">
        <v>2043</v>
      </c>
      <c r="AE595" s="105"/>
      <c r="AF595" s="205"/>
      <c r="AG595" s="34" t="s">
        <v>520</v>
      </c>
      <c r="AH595" s="34">
        <v>32.6</v>
      </c>
      <c r="AI595" s="34"/>
      <c r="AJ595" s="33">
        <v>32.6</v>
      </c>
      <c r="AK595" s="33">
        <f t="shared" si="28"/>
        <v>0</v>
      </c>
      <c r="AL595" s="213">
        <f t="shared" si="27"/>
        <v>0</v>
      </c>
      <c r="AN595" s="214">
        <f t="shared" si="26"/>
        <v>0</v>
      </c>
    </row>
    <row r="596" s="2" customFormat="1" ht="70" hidden="1" customHeight="1" spans="1:40">
      <c r="A596" s="34">
        <v>276</v>
      </c>
      <c r="B596" s="34" t="s">
        <v>864</v>
      </c>
      <c r="C596" s="37" t="s">
        <v>865</v>
      </c>
      <c r="D596" s="37" t="s">
        <v>2037</v>
      </c>
      <c r="E596" s="37" t="s">
        <v>2786</v>
      </c>
      <c r="F596" s="37" t="s">
        <v>215</v>
      </c>
      <c r="G596" s="37" t="s">
        <v>1256</v>
      </c>
      <c r="H596" s="37" t="s">
        <v>48</v>
      </c>
      <c r="I596" s="73" t="s">
        <v>2787</v>
      </c>
      <c r="J596" s="34">
        <v>10</v>
      </c>
      <c r="K596" s="34"/>
      <c r="L596" s="33">
        <v>10</v>
      </c>
      <c r="M596" s="33"/>
      <c r="N596" s="73" t="s">
        <v>2788</v>
      </c>
      <c r="O596" s="73"/>
      <c r="P596" s="218">
        <v>2680</v>
      </c>
      <c r="Q596" s="37" t="s">
        <v>52</v>
      </c>
      <c r="R596" s="37" t="s">
        <v>52</v>
      </c>
      <c r="S596" s="37" t="s">
        <v>52</v>
      </c>
      <c r="T596" s="37" t="s">
        <v>2042</v>
      </c>
      <c r="U596" s="37" t="s">
        <v>220</v>
      </c>
      <c r="V596" s="37" t="s">
        <v>2157</v>
      </c>
      <c r="W596" s="91" t="s">
        <v>2158</v>
      </c>
      <c r="X596" s="34" t="s">
        <v>56</v>
      </c>
      <c r="Y596" s="114">
        <v>45413</v>
      </c>
      <c r="Z596" s="114">
        <v>45627</v>
      </c>
      <c r="AA596" s="104" t="s">
        <v>518</v>
      </c>
      <c r="AB596" s="37"/>
      <c r="AC596" s="37"/>
      <c r="AD596" s="115" t="s">
        <v>2043</v>
      </c>
      <c r="AE596" s="105"/>
      <c r="AF596" s="205"/>
      <c r="AG596" s="34" t="s">
        <v>520</v>
      </c>
      <c r="AH596" s="34">
        <v>10</v>
      </c>
      <c r="AI596" s="34"/>
      <c r="AJ596" s="33">
        <v>10</v>
      </c>
      <c r="AK596" s="33">
        <f t="shared" si="28"/>
        <v>0</v>
      </c>
      <c r="AL596" s="213">
        <f t="shared" si="27"/>
        <v>0</v>
      </c>
      <c r="AN596" s="214">
        <f t="shared" si="26"/>
        <v>0</v>
      </c>
    </row>
    <row r="597" s="2" customFormat="1" ht="74" hidden="1" customHeight="1" spans="1:40">
      <c r="A597" s="33">
        <v>277</v>
      </c>
      <c r="B597" s="34" t="s">
        <v>864</v>
      </c>
      <c r="C597" s="37" t="s">
        <v>865</v>
      </c>
      <c r="D597" s="37" t="s">
        <v>2037</v>
      </c>
      <c r="E597" s="37" t="s">
        <v>2789</v>
      </c>
      <c r="F597" s="37" t="s">
        <v>215</v>
      </c>
      <c r="G597" s="37" t="s">
        <v>300</v>
      </c>
      <c r="H597" s="37" t="s">
        <v>48</v>
      </c>
      <c r="I597" s="73" t="s">
        <v>2790</v>
      </c>
      <c r="J597" s="34">
        <v>7.5</v>
      </c>
      <c r="K597" s="34"/>
      <c r="L597" s="33">
        <v>7.5</v>
      </c>
      <c r="M597" s="33"/>
      <c r="N597" s="73" t="s">
        <v>2791</v>
      </c>
      <c r="O597" s="73"/>
      <c r="P597" s="218">
        <v>182</v>
      </c>
      <c r="Q597" s="37" t="s">
        <v>52</v>
      </c>
      <c r="R597" s="37" t="s">
        <v>52</v>
      </c>
      <c r="S597" s="37" t="s">
        <v>52</v>
      </c>
      <c r="T597" s="37" t="s">
        <v>2042</v>
      </c>
      <c r="U597" s="37" t="s">
        <v>220</v>
      </c>
      <c r="V597" s="37" t="s">
        <v>2157</v>
      </c>
      <c r="W597" s="91" t="s">
        <v>2158</v>
      </c>
      <c r="X597" s="34" t="s">
        <v>56</v>
      </c>
      <c r="Y597" s="114">
        <v>45413</v>
      </c>
      <c r="Z597" s="114">
        <v>45627</v>
      </c>
      <c r="AA597" s="104" t="s">
        <v>518</v>
      </c>
      <c r="AB597" s="37"/>
      <c r="AC597" s="37"/>
      <c r="AD597" s="115" t="s">
        <v>2043</v>
      </c>
      <c r="AE597" s="105"/>
      <c r="AF597" s="205"/>
      <c r="AG597" s="34" t="s">
        <v>520</v>
      </c>
      <c r="AH597" s="34">
        <v>7.5</v>
      </c>
      <c r="AI597" s="34"/>
      <c r="AJ597" s="33">
        <v>7.5</v>
      </c>
      <c r="AK597" s="33">
        <f t="shared" si="28"/>
        <v>0</v>
      </c>
      <c r="AL597" s="213">
        <f t="shared" si="27"/>
        <v>0</v>
      </c>
      <c r="AN597" s="214">
        <f t="shared" si="26"/>
        <v>0</v>
      </c>
    </row>
    <row r="598" s="2" customFormat="1" ht="74" hidden="1" customHeight="1" spans="1:40">
      <c r="A598" s="34">
        <v>278</v>
      </c>
      <c r="B598" s="34" t="s">
        <v>864</v>
      </c>
      <c r="C598" s="37" t="s">
        <v>865</v>
      </c>
      <c r="D598" s="37" t="s">
        <v>2037</v>
      </c>
      <c r="E598" s="37" t="s">
        <v>2792</v>
      </c>
      <c r="F598" s="37" t="s">
        <v>68</v>
      </c>
      <c r="G598" s="37" t="s">
        <v>2337</v>
      </c>
      <c r="H598" s="37" t="s">
        <v>48</v>
      </c>
      <c r="I598" s="73" t="s">
        <v>2793</v>
      </c>
      <c r="J598" s="34">
        <v>49.7</v>
      </c>
      <c r="K598" s="34"/>
      <c r="L598" s="33">
        <v>49.7</v>
      </c>
      <c r="M598" s="33"/>
      <c r="N598" s="73" t="s">
        <v>2794</v>
      </c>
      <c r="O598" s="73"/>
      <c r="P598" s="218">
        <v>251</v>
      </c>
      <c r="Q598" s="37" t="s">
        <v>52</v>
      </c>
      <c r="R598" s="37" t="s">
        <v>52</v>
      </c>
      <c r="S598" s="37" t="s">
        <v>52</v>
      </c>
      <c r="T598" s="37" t="s">
        <v>2042</v>
      </c>
      <c r="U598" s="37" t="s">
        <v>363</v>
      </c>
      <c r="V598" s="37" t="s">
        <v>2795</v>
      </c>
      <c r="W598" s="91" t="s">
        <v>2796</v>
      </c>
      <c r="X598" s="34" t="s">
        <v>56</v>
      </c>
      <c r="Y598" s="114">
        <v>45413</v>
      </c>
      <c r="Z598" s="114">
        <v>45627</v>
      </c>
      <c r="AA598" s="104" t="s">
        <v>518</v>
      </c>
      <c r="AB598" s="37"/>
      <c r="AC598" s="37"/>
      <c r="AD598" s="115" t="s">
        <v>2043</v>
      </c>
      <c r="AE598" s="105"/>
      <c r="AF598" s="205"/>
      <c r="AG598" s="34" t="s">
        <v>520</v>
      </c>
      <c r="AH598" s="34">
        <v>49.7</v>
      </c>
      <c r="AI598" s="34"/>
      <c r="AJ598" s="33">
        <v>49.7</v>
      </c>
      <c r="AK598" s="33">
        <f t="shared" si="28"/>
        <v>0</v>
      </c>
      <c r="AL598" s="213">
        <f t="shared" si="27"/>
        <v>0</v>
      </c>
      <c r="AN598" s="214">
        <f t="shared" si="26"/>
        <v>0</v>
      </c>
    </row>
    <row r="599" s="2" customFormat="1" ht="76" hidden="1" customHeight="1" spans="1:40">
      <c r="A599" s="34">
        <v>279</v>
      </c>
      <c r="B599" s="34" t="s">
        <v>864</v>
      </c>
      <c r="C599" s="37" t="s">
        <v>865</v>
      </c>
      <c r="D599" s="37" t="s">
        <v>2037</v>
      </c>
      <c r="E599" s="37" t="s">
        <v>2797</v>
      </c>
      <c r="F599" s="37" t="s">
        <v>326</v>
      </c>
      <c r="G599" s="37" t="s">
        <v>2798</v>
      </c>
      <c r="H599" s="37" t="s">
        <v>48</v>
      </c>
      <c r="I599" s="73" t="s">
        <v>2799</v>
      </c>
      <c r="J599" s="34">
        <v>15</v>
      </c>
      <c r="K599" s="34"/>
      <c r="L599" s="33">
        <v>15</v>
      </c>
      <c r="M599" s="33"/>
      <c r="N599" s="73" t="s">
        <v>2800</v>
      </c>
      <c r="O599" s="73"/>
      <c r="P599" s="218">
        <v>76</v>
      </c>
      <c r="Q599" s="37" t="s">
        <v>52</v>
      </c>
      <c r="R599" s="37" t="s">
        <v>52</v>
      </c>
      <c r="S599" s="37" t="s">
        <v>52</v>
      </c>
      <c r="T599" s="37" t="s">
        <v>2042</v>
      </c>
      <c r="U599" s="37" t="s">
        <v>331</v>
      </c>
      <c r="V599" s="37" t="s">
        <v>2101</v>
      </c>
      <c r="W599" s="91" t="s">
        <v>2102</v>
      </c>
      <c r="X599" s="34" t="s">
        <v>56</v>
      </c>
      <c r="Y599" s="114">
        <v>45413</v>
      </c>
      <c r="Z599" s="114">
        <v>45627</v>
      </c>
      <c r="AA599" s="104" t="s">
        <v>518</v>
      </c>
      <c r="AB599" s="37"/>
      <c r="AC599" s="37"/>
      <c r="AD599" s="115" t="s">
        <v>2043</v>
      </c>
      <c r="AE599" s="105"/>
      <c r="AF599" s="205"/>
      <c r="AG599" s="34" t="s">
        <v>520</v>
      </c>
      <c r="AH599" s="34">
        <v>15</v>
      </c>
      <c r="AI599" s="34"/>
      <c r="AJ599" s="33">
        <v>15</v>
      </c>
      <c r="AK599" s="33">
        <f t="shared" si="28"/>
        <v>0</v>
      </c>
      <c r="AL599" s="213">
        <f t="shared" si="27"/>
        <v>0</v>
      </c>
      <c r="AN599" s="214">
        <f t="shared" si="26"/>
        <v>0</v>
      </c>
    </row>
    <row r="600" s="2" customFormat="1" ht="90" hidden="1" customHeight="1" spans="1:40">
      <c r="A600" s="33">
        <v>280</v>
      </c>
      <c r="B600" s="34" t="s">
        <v>864</v>
      </c>
      <c r="C600" s="37" t="s">
        <v>865</v>
      </c>
      <c r="D600" s="37" t="s">
        <v>2037</v>
      </c>
      <c r="E600" s="37" t="s">
        <v>2801</v>
      </c>
      <c r="F600" s="37" t="s">
        <v>223</v>
      </c>
      <c r="G600" s="37" t="s">
        <v>231</v>
      </c>
      <c r="H600" s="37" t="s">
        <v>48</v>
      </c>
      <c r="I600" s="73" t="s">
        <v>2651</v>
      </c>
      <c r="J600" s="34">
        <v>30</v>
      </c>
      <c r="K600" s="34"/>
      <c r="L600" s="33">
        <v>30</v>
      </c>
      <c r="M600" s="33"/>
      <c r="N600" s="73" t="s">
        <v>2652</v>
      </c>
      <c r="O600" s="73"/>
      <c r="P600" s="218">
        <v>408</v>
      </c>
      <c r="Q600" s="37" t="s">
        <v>52</v>
      </c>
      <c r="R600" s="37" t="s">
        <v>52</v>
      </c>
      <c r="S600" s="37" t="s">
        <v>52</v>
      </c>
      <c r="T600" s="37" t="s">
        <v>2042</v>
      </c>
      <c r="U600" s="37" t="s">
        <v>228</v>
      </c>
      <c r="V600" s="37" t="s">
        <v>2802</v>
      </c>
      <c r="W600" s="91" t="s">
        <v>2803</v>
      </c>
      <c r="X600" s="34" t="s">
        <v>56</v>
      </c>
      <c r="Y600" s="114">
        <v>45413</v>
      </c>
      <c r="Z600" s="114">
        <v>45627</v>
      </c>
      <c r="AA600" s="104" t="s">
        <v>518</v>
      </c>
      <c r="AB600" s="37"/>
      <c r="AC600" s="37"/>
      <c r="AD600" s="115" t="s">
        <v>2043</v>
      </c>
      <c r="AE600" s="105"/>
      <c r="AF600" s="205"/>
      <c r="AG600" s="34" t="s">
        <v>520</v>
      </c>
      <c r="AH600" s="34">
        <v>30</v>
      </c>
      <c r="AI600" s="34"/>
      <c r="AJ600" s="33">
        <v>30</v>
      </c>
      <c r="AK600" s="33">
        <f t="shared" si="28"/>
        <v>0</v>
      </c>
      <c r="AL600" s="213">
        <f t="shared" si="27"/>
        <v>0</v>
      </c>
      <c r="AN600" s="214">
        <f t="shared" si="26"/>
        <v>0</v>
      </c>
    </row>
    <row r="601" s="2" customFormat="1" ht="60" hidden="1" customHeight="1" spans="1:40">
      <c r="A601" s="34">
        <v>281</v>
      </c>
      <c r="B601" s="34" t="s">
        <v>864</v>
      </c>
      <c r="C601" s="37" t="s">
        <v>865</v>
      </c>
      <c r="D601" s="37" t="s">
        <v>2037</v>
      </c>
      <c r="E601" s="37" t="s">
        <v>2804</v>
      </c>
      <c r="F601" s="37" t="s">
        <v>91</v>
      </c>
      <c r="G601" s="37" t="s">
        <v>1078</v>
      </c>
      <c r="H601" s="37" t="s">
        <v>48</v>
      </c>
      <c r="I601" s="73" t="s">
        <v>2805</v>
      </c>
      <c r="J601" s="34">
        <v>5</v>
      </c>
      <c r="K601" s="34"/>
      <c r="L601" s="33">
        <v>5</v>
      </c>
      <c r="M601" s="33"/>
      <c r="N601" s="73" t="s">
        <v>2806</v>
      </c>
      <c r="O601" s="73"/>
      <c r="P601" s="218">
        <v>302</v>
      </c>
      <c r="Q601" s="37" t="s">
        <v>52</v>
      </c>
      <c r="R601" s="37" t="s">
        <v>52</v>
      </c>
      <c r="S601" s="37" t="s">
        <v>52</v>
      </c>
      <c r="T601" s="37" t="s">
        <v>2042</v>
      </c>
      <c r="U601" s="37" t="s">
        <v>95</v>
      </c>
      <c r="V601" s="37" t="s">
        <v>2807</v>
      </c>
      <c r="W601" s="91" t="s">
        <v>2808</v>
      </c>
      <c r="X601" s="34" t="s">
        <v>56</v>
      </c>
      <c r="Y601" s="114">
        <v>45413</v>
      </c>
      <c r="Z601" s="114">
        <v>45627</v>
      </c>
      <c r="AA601" s="104" t="s">
        <v>518</v>
      </c>
      <c r="AB601" s="37"/>
      <c r="AC601" s="37"/>
      <c r="AD601" s="115" t="s">
        <v>2043</v>
      </c>
      <c r="AE601" s="105"/>
      <c r="AF601" s="205"/>
      <c r="AG601" s="34" t="s">
        <v>520</v>
      </c>
      <c r="AH601" s="34">
        <v>5</v>
      </c>
      <c r="AI601" s="34"/>
      <c r="AJ601" s="33">
        <v>5</v>
      </c>
      <c r="AK601" s="33">
        <f t="shared" si="28"/>
        <v>0</v>
      </c>
      <c r="AL601" s="213">
        <f t="shared" si="27"/>
        <v>0</v>
      </c>
      <c r="AN601" s="214">
        <f t="shared" si="26"/>
        <v>0</v>
      </c>
    </row>
    <row r="602" s="2" customFormat="1" ht="78" hidden="1" customHeight="1" spans="1:40">
      <c r="A602" s="34">
        <v>282</v>
      </c>
      <c r="B602" s="34" t="s">
        <v>864</v>
      </c>
      <c r="C602" s="37" t="s">
        <v>865</v>
      </c>
      <c r="D602" s="37" t="s">
        <v>2037</v>
      </c>
      <c r="E602" s="37" t="s">
        <v>2809</v>
      </c>
      <c r="F602" s="37" t="s">
        <v>46</v>
      </c>
      <c r="G602" s="37" t="s">
        <v>2810</v>
      </c>
      <c r="H602" s="37" t="s">
        <v>48</v>
      </c>
      <c r="I602" s="73" t="s">
        <v>2811</v>
      </c>
      <c r="J602" s="34">
        <v>38</v>
      </c>
      <c r="K602" s="34"/>
      <c r="L602" s="33">
        <v>38</v>
      </c>
      <c r="M602" s="33"/>
      <c r="N602" s="73" t="s">
        <v>2812</v>
      </c>
      <c r="O602" s="73"/>
      <c r="P602" s="218">
        <v>308</v>
      </c>
      <c r="Q602" s="37" t="s">
        <v>52</v>
      </c>
      <c r="R602" s="37" t="s">
        <v>52</v>
      </c>
      <c r="S602" s="37" t="s">
        <v>52</v>
      </c>
      <c r="T602" s="37" t="s">
        <v>2042</v>
      </c>
      <c r="U602" s="37" t="s">
        <v>447</v>
      </c>
      <c r="V602" s="37" t="s">
        <v>1543</v>
      </c>
      <c r="W602" s="91" t="s">
        <v>1544</v>
      </c>
      <c r="X602" s="34" t="s">
        <v>56</v>
      </c>
      <c r="Y602" s="114">
        <v>45413</v>
      </c>
      <c r="Z602" s="114">
        <v>45627</v>
      </c>
      <c r="AA602" s="104" t="s">
        <v>518</v>
      </c>
      <c r="AB602" s="37"/>
      <c r="AC602" s="37"/>
      <c r="AD602" s="115" t="s">
        <v>2043</v>
      </c>
      <c r="AE602" s="105"/>
      <c r="AF602" s="205"/>
      <c r="AG602" s="34" t="s">
        <v>520</v>
      </c>
      <c r="AH602" s="34">
        <v>38</v>
      </c>
      <c r="AI602" s="34"/>
      <c r="AJ602" s="33">
        <v>38</v>
      </c>
      <c r="AK602" s="33">
        <f t="shared" si="28"/>
        <v>0</v>
      </c>
      <c r="AL602" s="213">
        <f t="shared" si="27"/>
        <v>0</v>
      </c>
      <c r="AN602" s="214">
        <f t="shared" si="26"/>
        <v>0</v>
      </c>
    </row>
    <row r="603" s="2" customFormat="1" ht="60" hidden="1" customHeight="1" spans="1:40">
      <c r="A603" s="33">
        <v>283</v>
      </c>
      <c r="B603" s="34" t="s">
        <v>864</v>
      </c>
      <c r="C603" s="37" t="s">
        <v>865</v>
      </c>
      <c r="D603" s="37" t="s">
        <v>2037</v>
      </c>
      <c r="E603" s="37" t="s">
        <v>2813</v>
      </c>
      <c r="F603" s="37" t="s">
        <v>138</v>
      </c>
      <c r="G603" s="37" t="s">
        <v>2814</v>
      </c>
      <c r="H603" s="37" t="s">
        <v>48</v>
      </c>
      <c r="I603" s="73" t="s">
        <v>2815</v>
      </c>
      <c r="J603" s="34">
        <v>1.01</v>
      </c>
      <c r="K603" s="34"/>
      <c r="L603" s="33">
        <v>1.01</v>
      </c>
      <c r="M603" s="33"/>
      <c r="N603" s="73" t="s">
        <v>2816</v>
      </c>
      <c r="O603" s="73"/>
      <c r="P603" s="218">
        <v>52</v>
      </c>
      <c r="Q603" s="37" t="s">
        <v>52</v>
      </c>
      <c r="R603" s="37" t="s">
        <v>52</v>
      </c>
      <c r="S603" s="37" t="s">
        <v>52</v>
      </c>
      <c r="T603" s="37" t="s">
        <v>2042</v>
      </c>
      <c r="U603" s="37" t="s">
        <v>143</v>
      </c>
      <c r="V603" s="37" t="s">
        <v>2117</v>
      </c>
      <c r="W603" s="91" t="s">
        <v>2118</v>
      </c>
      <c r="X603" s="34" t="s">
        <v>56</v>
      </c>
      <c r="Y603" s="114">
        <v>45413</v>
      </c>
      <c r="Z603" s="114">
        <v>45627</v>
      </c>
      <c r="AA603" s="104" t="s">
        <v>518</v>
      </c>
      <c r="AB603" s="37"/>
      <c r="AC603" s="37"/>
      <c r="AD603" s="115" t="s">
        <v>2043</v>
      </c>
      <c r="AE603" s="105"/>
      <c r="AF603" s="205"/>
      <c r="AG603" s="34" t="s">
        <v>520</v>
      </c>
      <c r="AH603" s="34">
        <v>1.01</v>
      </c>
      <c r="AI603" s="34"/>
      <c r="AJ603" s="33">
        <v>1.01</v>
      </c>
      <c r="AK603" s="33">
        <f t="shared" si="28"/>
        <v>0</v>
      </c>
      <c r="AL603" s="213">
        <f t="shared" si="27"/>
        <v>0</v>
      </c>
      <c r="AN603" s="214">
        <f t="shared" si="26"/>
        <v>0</v>
      </c>
    </row>
    <row r="604" s="2" customFormat="1" ht="89" hidden="1" customHeight="1" spans="1:40">
      <c r="A604" s="34">
        <v>284</v>
      </c>
      <c r="B604" s="34" t="s">
        <v>42</v>
      </c>
      <c r="C604" s="37" t="s">
        <v>43</v>
      </c>
      <c r="D604" s="37" t="s">
        <v>44</v>
      </c>
      <c r="E604" s="37" t="s">
        <v>2817</v>
      </c>
      <c r="F604" s="37" t="s">
        <v>284</v>
      </c>
      <c r="G604" s="37" t="s">
        <v>740</v>
      </c>
      <c r="H604" s="37" t="s">
        <v>48</v>
      </c>
      <c r="I604" s="73" t="s">
        <v>2818</v>
      </c>
      <c r="J604" s="34">
        <v>30</v>
      </c>
      <c r="K604" s="34"/>
      <c r="L604" s="33">
        <v>30</v>
      </c>
      <c r="M604" s="33"/>
      <c r="N604" s="73" t="s">
        <v>2819</v>
      </c>
      <c r="O604" s="73"/>
      <c r="P604" s="218">
        <v>1150</v>
      </c>
      <c r="Q604" s="37" t="s">
        <v>52</v>
      </c>
      <c r="R604" s="37" t="s">
        <v>52</v>
      </c>
      <c r="S604" s="37" t="s">
        <v>52</v>
      </c>
      <c r="T604" s="37" t="s">
        <v>2042</v>
      </c>
      <c r="U604" s="37" t="s">
        <v>289</v>
      </c>
      <c r="V604" s="37" t="s">
        <v>2736</v>
      </c>
      <c r="W604" s="91" t="s">
        <v>2737</v>
      </c>
      <c r="X604" s="34" t="s">
        <v>56</v>
      </c>
      <c r="Y604" s="114">
        <v>45413</v>
      </c>
      <c r="Z604" s="114">
        <v>45627</v>
      </c>
      <c r="AA604" s="104" t="s">
        <v>518</v>
      </c>
      <c r="AB604" s="37"/>
      <c r="AC604" s="37"/>
      <c r="AD604" s="115" t="s">
        <v>2043</v>
      </c>
      <c r="AE604" s="105"/>
      <c r="AF604" s="205"/>
      <c r="AG604" s="34" t="s">
        <v>520</v>
      </c>
      <c r="AH604" s="34">
        <v>30</v>
      </c>
      <c r="AI604" s="34"/>
      <c r="AJ604" s="33">
        <v>30</v>
      </c>
      <c r="AK604" s="33">
        <f t="shared" si="28"/>
        <v>0</v>
      </c>
      <c r="AL604" s="213">
        <f t="shared" si="27"/>
        <v>0</v>
      </c>
      <c r="AN604" s="214">
        <f t="shared" si="26"/>
        <v>0</v>
      </c>
    </row>
    <row r="605" s="2" customFormat="1" ht="82" hidden="1" customHeight="1" spans="1:40">
      <c r="A605" s="34">
        <v>285</v>
      </c>
      <c r="B605" s="34" t="s">
        <v>42</v>
      </c>
      <c r="C605" s="37" t="s">
        <v>43</v>
      </c>
      <c r="D605" s="37" t="s">
        <v>44</v>
      </c>
      <c r="E605" s="37" t="s">
        <v>2820</v>
      </c>
      <c r="F605" s="37" t="s">
        <v>284</v>
      </c>
      <c r="G605" s="37" t="s">
        <v>2821</v>
      </c>
      <c r="H605" s="37" t="s">
        <v>48</v>
      </c>
      <c r="I605" s="73" t="s">
        <v>2822</v>
      </c>
      <c r="J605" s="34">
        <v>80</v>
      </c>
      <c r="K605" s="34"/>
      <c r="L605" s="33">
        <v>80</v>
      </c>
      <c r="M605" s="33"/>
      <c r="N605" s="73" t="s">
        <v>2823</v>
      </c>
      <c r="O605" s="73"/>
      <c r="P605" s="218">
        <v>314</v>
      </c>
      <c r="Q605" s="37" t="s">
        <v>52</v>
      </c>
      <c r="R605" s="37" t="s">
        <v>52</v>
      </c>
      <c r="S605" s="37" t="s">
        <v>52</v>
      </c>
      <c r="T605" s="37" t="s">
        <v>2042</v>
      </c>
      <c r="U605" s="37" t="s">
        <v>289</v>
      </c>
      <c r="V605" s="37" t="s">
        <v>2736</v>
      </c>
      <c r="W605" s="91" t="s">
        <v>2737</v>
      </c>
      <c r="X605" s="34" t="s">
        <v>56</v>
      </c>
      <c r="Y605" s="114">
        <v>45413</v>
      </c>
      <c r="Z605" s="114">
        <v>45627</v>
      </c>
      <c r="AA605" s="104" t="s">
        <v>518</v>
      </c>
      <c r="AB605" s="37"/>
      <c r="AC605" s="37"/>
      <c r="AD605" s="115" t="s">
        <v>2043</v>
      </c>
      <c r="AE605" s="105"/>
      <c r="AF605" s="205"/>
      <c r="AG605" s="34" t="s">
        <v>520</v>
      </c>
      <c r="AH605" s="34">
        <v>80</v>
      </c>
      <c r="AI605" s="34"/>
      <c r="AJ605" s="33">
        <v>80</v>
      </c>
      <c r="AK605" s="33">
        <f t="shared" si="28"/>
        <v>0</v>
      </c>
      <c r="AL605" s="213">
        <f t="shared" si="27"/>
        <v>0</v>
      </c>
      <c r="AN605" s="214">
        <f t="shared" si="26"/>
        <v>0</v>
      </c>
    </row>
    <row r="606" s="2" customFormat="1" ht="90" hidden="1" customHeight="1" spans="1:40">
      <c r="A606" s="33">
        <v>286</v>
      </c>
      <c r="B606" s="34" t="s">
        <v>42</v>
      </c>
      <c r="C606" s="37" t="s">
        <v>43</v>
      </c>
      <c r="D606" s="37" t="s">
        <v>177</v>
      </c>
      <c r="E606" s="37" t="s">
        <v>2824</v>
      </c>
      <c r="F606" s="37" t="s">
        <v>121</v>
      </c>
      <c r="G606" s="37" t="s">
        <v>2825</v>
      </c>
      <c r="H606" s="37" t="s">
        <v>48</v>
      </c>
      <c r="I606" s="73" t="s">
        <v>2826</v>
      </c>
      <c r="J606" s="34">
        <v>52</v>
      </c>
      <c r="K606" s="34"/>
      <c r="L606" s="33">
        <v>52</v>
      </c>
      <c r="M606" s="33"/>
      <c r="N606" s="73" t="s">
        <v>2827</v>
      </c>
      <c r="O606" s="73"/>
      <c r="P606" s="218">
        <v>300</v>
      </c>
      <c r="Q606" s="37" t="s">
        <v>52</v>
      </c>
      <c r="R606" s="37" t="s">
        <v>52</v>
      </c>
      <c r="S606" s="37" t="s">
        <v>52</v>
      </c>
      <c r="T606" s="37" t="s">
        <v>2042</v>
      </c>
      <c r="U606" s="37" t="s">
        <v>125</v>
      </c>
      <c r="V606" s="37" t="s">
        <v>2741</v>
      </c>
      <c r="W606" s="91" t="s">
        <v>2742</v>
      </c>
      <c r="X606" s="34" t="s">
        <v>56</v>
      </c>
      <c r="Y606" s="114">
        <v>45413</v>
      </c>
      <c r="Z606" s="114">
        <v>45627</v>
      </c>
      <c r="AA606" s="104" t="s">
        <v>518</v>
      </c>
      <c r="AB606" s="37"/>
      <c r="AC606" s="37"/>
      <c r="AD606" s="115" t="s">
        <v>2043</v>
      </c>
      <c r="AE606" s="105"/>
      <c r="AF606" s="205"/>
      <c r="AG606" s="34" t="s">
        <v>520</v>
      </c>
      <c r="AH606" s="34">
        <v>52</v>
      </c>
      <c r="AI606" s="34"/>
      <c r="AJ606" s="33">
        <v>52</v>
      </c>
      <c r="AK606" s="33">
        <f t="shared" si="28"/>
        <v>0</v>
      </c>
      <c r="AL606" s="213">
        <f t="shared" si="27"/>
        <v>0</v>
      </c>
      <c r="AN606" s="214">
        <f t="shared" si="26"/>
        <v>0</v>
      </c>
    </row>
    <row r="607" s="2" customFormat="1" ht="119" hidden="1" customHeight="1" spans="1:40">
      <c r="A607" s="34">
        <v>287</v>
      </c>
      <c r="B607" s="34" t="s">
        <v>42</v>
      </c>
      <c r="C607" s="37" t="s">
        <v>43</v>
      </c>
      <c r="D607" s="37" t="s">
        <v>44</v>
      </c>
      <c r="E607" s="37" t="s">
        <v>2828</v>
      </c>
      <c r="F607" s="37" t="s">
        <v>975</v>
      </c>
      <c r="G607" s="37" t="s">
        <v>2829</v>
      </c>
      <c r="H607" s="37" t="s">
        <v>48</v>
      </c>
      <c r="I607" s="73" t="s">
        <v>2830</v>
      </c>
      <c r="J607" s="34">
        <v>58.18</v>
      </c>
      <c r="K607" s="34"/>
      <c r="L607" s="33">
        <v>58.18</v>
      </c>
      <c r="M607" s="33"/>
      <c r="N607" s="73" t="s">
        <v>2831</v>
      </c>
      <c r="O607" s="73"/>
      <c r="P607" s="218">
        <v>910</v>
      </c>
      <c r="Q607" s="37" t="s">
        <v>52</v>
      </c>
      <c r="R607" s="37" t="s">
        <v>52</v>
      </c>
      <c r="S607" s="37" t="s">
        <v>52</v>
      </c>
      <c r="T607" s="37" t="s">
        <v>2042</v>
      </c>
      <c r="U607" s="37" t="s">
        <v>979</v>
      </c>
      <c r="V607" s="37" t="s">
        <v>2747</v>
      </c>
      <c r="W607" s="91" t="s">
        <v>2748</v>
      </c>
      <c r="X607" s="34" t="s">
        <v>56</v>
      </c>
      <c r="Y607" s="114">
        <v>45413</v>
      </c>
      <c r="Z607" s="114">
        <v>45627</v>
      </c>
      <c r="AA607" s="104" t="s">
        <v>518</v>
      </c>
      <c r="AB607" s="37"/>
      <c r="AC607" s="37"/>
      <c r="AD607" s="115" t="s">
        <v>2043</v>
      </c>
      <c r="AE607" s="105"/>
      <c r="AF607" s="205"/>
      <c r="AG607" s="34" t="s">
        <v>520</v>
      </c>
      <c r="AH607" s="34">
        <v>58.18</v>
      </c>
      <c r="AI607" s="34"/>
      <c r="AJ607" s="33">
        <v>58.18</v>
      </c>
      <c r="AK607" s="33">
        <f t="shared" si="28"/>
        <v>0</v>
      </c>
      <c r="AL607" s="213">
        <f t="shared" si="27"/>
        <v>0</v>
      </c>
      <c r="AN607" s="214">
        <f t="shared" si="26"/>
        <v>0</v>
      </c>
    </row>
    <row r="608" s="2" customFormat="1" ht="87" hidden="1" customHeight="1" spans="1:40">
      <c r="A608" s="34">
        <v>288</v>
      </c>
      <c r="B608" s="34" t="s">
        <v>42</v>
      </c>
      <c r="C608" s="37" t="s">
        <v>43</v>
      </c>
      <c r="D608" s="37" t="s">
        <v>44</v>
      </c>
      <c r="E608" s="37" t="s">
        <v>2832</v>
      </c>
      <c r="F608" s="37" t="s">
        <v>270</v>
      </c>
      <c r="G608" s="37" t="s">
        <v>580</v>
      </c>
      <c r="H608" s="37" t="s">
        <v>48</v>
      </c>
      <c r="I608" s="73" t="s">
        <v>2833</v>
      </c>
      <c r="J608" s="34">
        <v>34</v>
      </c>
      <c r="K608" s="34"/>
      <c r="L608" s="33">
        <v>34</v>
      </c>
      <c r="M608" s="33"/>
      <c r="N608" s="73" t="s">
        <v>2834</v>
      </c>
      <c r="O608" s="73"/>
      <c r="P608" s="218">
        <v>2350</v>
      </c>
      <c r="Q608" s="37" t="s">
        <v>52</v>
      </c>
      <c r="R608" s="37" t="s">
        <v>52</v>
      </c>
      <c r="S608" s="37" t="s">
        <v>52</v>
      </c>
      <c r="T608" s="37" t="s">
        <v>2042</v>
      </c>
      <c r="U608" s="37" t="s">
        <v>275</v>
      </c>
      <c r="V608" s="37" t="s">
        <v>2756</v>
      </c>
      <c r="W608" s="91" t="s">
        <v>2757</v>
      </c>
      <c r="X608" s="34" t="s">
        <v>56</v>
      </c>
      <c r="Y608" s="114">
        <v>45413</v>
      </c>
      <c r="Z608" s="114">
        <v>45627</v>
      </c>
      <c r="AA608" s="104" t="s">
        <v>518</v>
      </c>
      <c r="AB608" s="37"/>
      <c r="AC608" s="37"/>
      <c r="AD608" s="115" t="s">
        <v>2043</v>
      </c>
      <c r="AE608" s="105"/>
      <c r="AF608" s="205"/>
      <c r="AG608" s="34" t="s">
        <v>520</v>
      </c>
      <c r="AH608" s="34">
        <v>34</v>
      </c>
      <c r="AI608" s="34"/>
      <c r="AJ608" s="33">
        <v>34</v>
      </c>
      <c r="AK608" s="33">
        <f t="shared" si="28"/>
        <v>0</v>
      </c>
      <c r="AL608" s="213">
        <f t="shared" si="27"/>
        <v>0</v>
      </c>
      <c r="AN608" s="214">
        <f t="shared" si="26"/>
        <v>0</v>
      </c>
    </row>
    <row r="609" s="2" customFormat="1" ht="75" hidden="1" customHeight="1" spans="1:40">
      <c r="A609" s="33">
        <v>289</v>
      </c>
      <c r="B609" s="34" t="s">
        <v>42</v>
      </c>
      <c r="C609" s="37" t="s">
        <v>43</v>
      </c>
      <c r="D609" s="37" t="s">
        <v>44</v>
      </c>
      <c r="E609" s="37" t="s">
        <v>2835</v>
      </c>
      <c r="F609" s="37" t="s">
        <v>270</v>
      </c>
      <c r="G609" s="37" t="s">
        <v>2836</v>
      </c>
      <c r="H609" s="37" t="s">
        <v>48</v>
      </c>
      <c r="I609" s="73" t="s">
        <v>2837</v>
      </c>
      <c r="J609" s="34">
        <v>32.1</v>
      </c>
      <c r="K609" s="34"/>
      <c r="L609" s="33">
        <v>32.1</v>
      </c>
      <c r="M609" s="33"/>
      <c r="N609" s="73" t="s">
        <v>2838</v>
      </c>
      <c r="O609" s="73"/>
      <c r="P609" s="218">
        <v>559</v>
      </c>
      <c r="Q609" s="37" t="s">
        <v>52</v>
      </c>
      <c r="R609" s="37" t="s">
        <v>52</v>
      </c>
      <c r="S609" s="37" t="s">
        <v>52</v>
      </c>
      <c r="T609" s="37" t="s">
        <v>2042</v>
      </c>
      <c r="U609" s="37" t="s">
        <v>275</v>
      </c>
      <c r="V609" s="37" t="s">
        <v>2756</v>
      </c>
      <c r="W609" s="91" t="s">
        <v>2757</v>
      </c>
      <c r="X609" s="34" t="s">
        <v>56</v>
      </c>
      <c r="Y609" s="114">
        <v>45413</v>
      </c>
      <c r="Z609" s="114">
        <v>45627</v>
      </c>
      <c r="AA609" s="104" t="s">
        <v>518</v>
      </c>
      <c r="AB609" s="37"/>
      <c r="AC609" s="37"/>
      <c r="AD609" s="115" t="s">
        <v>2043</v>
      </c>
      <c r="AE609" s="105"/>
      <c r="AF609" s="205"/>
      <c r="AG609" s="34" t="s">
        <v>520</v>
      </c>
      <c r="AH609" s="34">
        <v>32.1</v>
      </c>
      <c r="AI609" s="34"/>
      <c r="AJ609" s="33">
        <v>32.1</v>
      </c>
      <c r="AK609" s="33">
        <f t="shared" si="28"/>
        <v>0</v>
      </c>
      <c r="AL609" s="213">
        <f t="shared" si="27"/>
        <v>0</v>
      </c>
      <c r="AN609" s="214">
        <f t="shared" si="26"/>
        <v>0</v>
      </c>
    </row>
    <row r="610" s="2" customFormat="1" ht="107" hidden="1" customHeight="1" spans="1:40">
      <c r="A610" s="34">
        <v>290</v>
      </c>
      <c r="B610" s="34" t="s">
        <v>42</v>
      </c>
      <c r="C610" s="37" t="s">
        <v>43</v>
      </c>
      <c r="D610" s="37" t="s">
        <v>44</v>
      </c>
      <c r="E610" s="37" t="s">
        <v>2839</v>
      </c>
      <c r="F610" s="37" t="s">
        <v>270</v>
      </c>
      <c r="G610" s="37" t="s">
        <v>586</v>
      </c>
      <c r="H610" s="37" t="s">
        <v>48</v>
      </c>
      <c r="I610" s="73" t="s">
        <v>2840</v>
      </c>
      <c r="J610" s="34">
        <v>120</v>
      </c>
      <c r="K610" s="34"/>
      <c r="L610" s="33">
        <v>120</v>
      </c>
      <c r="M610" s="33"/>
      <c r="N610" s="73" t="s">
        <v>2841</v>
      </c>
      <c r="O610" s="73"/>
      <c r="P610" s="218">
        <v>2520</v>
      </c>
      <c r="Q610" s="37" t="s">
        <v>52</v>
      </c>
      <c r="R610" s="37" t="s">
        <v>52</v>
      </c>
      <c r="S610" s="37" t="s">
        <v>52</v>
      </c>
      <c r="T610" s="37" t="s">
        <v>2042</v>
      </c>
      <c r="U610" s="37" t="s">
        <v>275</v>
      </c>
      <c r="V610" s="37" t="s">
        <v>2756</v>
      </c>
      <c r="W610" s="91" t="s">
        <v>2757</v>
      </c>
      <c r="X610" s="34" t="s">
        <v>56</v>
      </c>
      <c r="Y610" s="114">
        <v>45413</v>
      </c>
      <c r="Z610" s="114">
        <v>45627</v>
      </c>
      <c r="AA610" s="104" t="s">
        <v>518</v>
      </c>
      <c r="AB610" s="37"/>
      <c r="AC610" s="37"/>
      <c r="AD610" s="115" t="s">
        <v>2043</v>
      </c>
      <c r="AE610" s="105"/>
      <c r="AF610" s="205"/>
      <c r="AG610" s="34" t="s">
        <v>520</v>
      </c>
      <c r="AH610" s="34">
        <v>120</v>
      </c>
      <c r="AI610" s="34"/>
      <c r="AJ610" s="33">
        <v>120</v>
      </c>
      <c r="AK610" s="33">
        <f t="shared" si="28"/>
        <v>0</v>
      </c>
      <c r="AL610" s="213">
        <f t="shared" si="27"/>
        <v>0</v>
      </c>
      <c r="AN610" s="214">
        <f t="shared" si="26"/>
        <v>0</v>
      </c>
    </row>
    <row r="611" s="2" customFormat="1" ht="141" hidden="1" customHeight="1" spans="1:40">
      <c r="A611" s="34">
        <v>291</v>
      </c>
      <c r="B611" s="34" t="s">
        <v>42</v>
      </c>
      <c r="C611" s="37" t="s">
        <v>43</v>
      </c>
      <c r="D611" s="37" t="s">
        <v>44</v>
      </c>
      <c r="E611" s="37" t="s">
        <v>2842</v>
      </c>
      <c r="F611" s="37" t="s">
        <v>248</v>
      </c>
      <c r="G611" s="37" t="s">
        <v>2843</v>
      </c>
      <c r="H611" s="37" t="s">
        <v>48</v>
      </c>
      <c r="I611" s="73" t="s">
        <v>2844</v>
      </c>
      <c r="J611" s="34">
        <v>34.5</v>
      </c>
      <c r="K611" s="34"/>
      <c r="L611" s="33">
        <v>34.5</v>
      </c>
      <c r="M611" s="33"/>
      <c r="N611" s="73" t="s">
        <v>2845</v>
      </c>
      <c r="O611" s="73"/>
      <c r="P611" s="218">
        <v>334</v>
      </c>
      <c r="Q611" s="37" t="s">
        <v>52</v>
      </c>
      <c r="R611" s="37" t="s">
        <v>52</v>
      </c>
      <c r="S611" s="37" t="s">
        <v>52</v>
      </c>
      <c r="T611" s="37" t="s">
        <v>2042</v>
      </c>
      <c r="U611" s="37" t="s">
        <v>253</v>
      </c>
      <c r="V611" s="37" t="s">
        <v>910</v>
      </c>
      <c r="W611" s="91" t="s">
        <v>2210</v>
      </c>
      <c r="X611" s="34" t="s">
        <v>56</v>
      </c>
      <c r="Y611" s="114">
        <v>45413</v>
      </c>
      <c r="Z611" s="114">
        <v>45627</v>
      </c>
      <c r="AA611" s="104" t="s">
        <v>518</v>
      </c>
      <c r="AB611" s="37"/>
      <c r="AC611" s="37"/>
      <c r="AD611" s="115" t="s">
        <v>2043</v>
      </c>
      <c r="AE611" s="105"/>
      <c r="AF611" s="205"/>
      <c r="AG611" s="34" t="s">
        <v>520</v>
      </c>
      <c r="AH611" s="34">
        <v>34.5</v>
      </c>
      <c r="AI611" s="34"/>
      <c r="AJ611" s="33">
        <v>34.5</v>
      </c>
      <c r="AK611" s="33">
        <f t="shared" si="28"/>
        <v>0</v>
      </c>
      <c r="AL611" s="213">
        <f t="shared" si="27"/>
        <v>0</v>
      </c>
      <c r="AN611" s="214">
        <f t="shared" si="26"/>
        <v>0</v>
      </c>
    </row>
    <row r="612" s="2" customFormat="1" ht="107" hidden="1" customHeight="1" spans="1:40">
      <c r="A612" s="33">
        <v>292</v>
      </c>
      <c r="B612" s="34" t="s">
        <v>42</v>
      </c>
      <c r="C612" s="37" t="s">
        <v>43</v>
      </c>
      <c r="D612" s="37" t="s">
        <v>44</v>
      </c>
      <c r="E612" s="37" t="s">
        <v>2846</v>
      </c>
      <c r="F612" s="37" t="s">
        <v>112</v>
      </c>
      <c r="G612" s="37" t="s">
        <v>2847</v>
      </c>
      <c r="H612" s="37" t="s">
        <v>48</v>
      </c>
      <c r="I612" s="73" t="s">
        <v>2848</v>
      </c>
      <c r="J612" s="34">
        <v>49</v>
      </c>
      <c r="K612" s="34"/>
      <c r="L612" s="33">
        <v>49</v>
      </c>
      <c r="M612" s="33"/>
      <c r="N612" s="73" t="s">
        <v>2849</v>
      </c>
      <c r="O612" s="73"/>
      <c r="P612" s="218">
        <v>1050</v>
      </c>
      <c r="Q612" s="37" t="s">
        <v>52</v>
      </c>
      <c r="R612" s="37" t="s">
        <v>52</v>
      </c>
      <c r="S612" s="37" t="s">
        <v>52</v>
      </c>
      <c r="T612" s="37" t="s">
        <v>2042</v>
      </c>
      <c r="U612" s="37" t="s">
        <v>118</v>
      </c>
      <c r="V612" s="37" t="s">
        <v>119</v>
      </c>
      <c r="W612" s="91" t="s">
        <v>567</v>
      </c>
      <c r="X612" s="34" t="s">
        <v>56</v>
      </c>
      <c r="Y612" s="114">
        <v>45413</v>
      </c>
      <c r="Z612" s="114">
        <v>45627</v>
      </c>
      <c r="AA612" s="104" t="s">
        <v>518</v>
      </c>
      <c r="AB612" s="37"/>
      <c r="AC612" s="37"/>
      <c r="AD612" s="115" t="s">
        <v>2043</v>
      </c>
      <c r="AE612" s="105"/>
      <c r="AF612" s="205"/>
      <c r="AG612" s="34" t="s">
        <v>520</v>
      </c>
      <c r="AH612" s="34">
        <v>49</v>
      </c>
      <c r="AI612" s="34"/>
      <c r="AJ612" s="33">
        <v>49</v>
      </c>
      <c r="AK612" s="33">
        <f t="shared" si="28"/>
        <v>0</v>
      </c>
      <c r="AL612" s="213">
        <f t="shared" si="27"/>
        <v>0</v>
      </c>
      <c r="AN612" s="214">
        <f t="shared" si="26"/>
        <v>0</v>
      </c>
    </row>
    <row r="613" s="2" customFormat="1" ht="89" hidden="1" customHeight="1" spans="1:40">
      <c r="A613" s="34">
        <v>293</v>
      </c>
      <c r="B613" s="34" t="s">
        <v>42</v>
      </c>
      <c r="C613" s="37" t="s">
        <v>43</v>
      </c>
      <c r="D613" s="37" t="s">
        <v>44</v>
      </c>
      <c r="E613" s="37" t="s">
        <v>2850</v>
      </c>
      <c r="F613" s="37" t="s">
        <v>591</v>
      </c>
      <c r="G613" s="37" t="s">
        <v>592</v>
      </c>
      <c r="H613" s="37" t="s">
        <v>48</v>
      </c>
      <c r="I613" s="73" t="s">
        <v>2851</v>
      </c>
      <c r="J613" s="34">
        <v>95.83</v>
      </c>
      <c r="K613" s="34"/>
      <c r="L613" s="33">
        <v>95.83</v>
      </c>
      <c r="M613" s="33"/>
      <c r="N613" s="73" t="s">
        <v>2852</v>
      </c>
      <c r="O613" s="73"/>
      <c r="P613" s="218">
        <v>147</v>
      </c>
      <c r="Q613" s="37" t="s">
        <v>52</v>
      </c>
      <c r="R613" s="37" t="s">
        <v>52</v>
      </c>
      <c r="S613" s="37" t="s">
        <v>52</v>
      </c>
      <c r="T613" s="37" t="s">
        <v>2042</v>
      </c>
      <c r="U613" s="37" t="s">
        <v>597</v>
      </c>
      <c r="V613" s="37" t="s">
        <v>2126</v>
      </c>
      <c r="W613" s="91" t="s">
        <v>2127</v>
      </c>
      <c r="X613" s="34" t="s">
        <v>56</v>
      </c>
      <c r="Y613" s="114">
        <v>45413</v>
      </c>
      <c r="Z613" s="114">
        <v>45627</v>
      </c>
      <c r="AA613" s="104" t="s">
        <v>518</v>
      </c>
      <c r="AB613" s="37"/>
      <c r="AC613" s="37"/>
      <c r="AD613" s="115" t="s">
        <v>2043</v>
      </c>
      <c r="AE613" s="105"/>
      <c r="AF613" s="205"/>
      <c r="AG613" s="34" t="s">
        <v>520</v>
      </c>
      <c r="AH613" s="34">
        <v>95.83</v>
      </c>
      <c r="AI613" s="34"/>
      <c r="AJ613" s="33">
        <v>95.83</v>
      </c>
      <c r="AK613" s="33">
        <f t="shared" si="28"/>
        <v>0</v>
      </c>
      <c r="AL613" s="213">
        <f t="shared" si="27"/>
        <v>0</v>
      </c>
      <c r="AN613" s="214">
        <f t="shared" si="26"/>
        <v>0</v>
      </c>
    </row>
    <row r="614" s="2" customFormat="1" ht="91" hidden="1" customHeight="1" spans="1:40">
      <c r="A614" s="34">
        <v>294</v>
      </c>
      <c r="B614" s="34" t="s">
        <v>42</v>
      </c>
      <c r="C614" s="37" t="s">
        <v>43</v>
      </c>
      <c r="D614" s="37" t="s">
        <v>44</v>
      </c>
      <c r="E614" s="37" t="s">
        <v>2853</v>
      </c>
      <c r="F614" s="37" t="s">
        <v>207</v>
      </c>
      <c r="G614" s="37" t="s">
        <v>207</v>
      </c>
      <c r="H614" s="37" t="s">
        <v>48</v>
      </c>
      <c r="I614" s="73" t="s">
        <v>2854</v>
      </c>
      <c r="J614" s="34">
        <v>29.4</v>
      </c>
      <c r="K614" s="34"/>
      <c r="L614" s="33">
        <v>29.4</v>
      </c>
      <c r="M614" s="33"/>
      <c r="N614" s="73" t="s">
        <v>2855</v>
      </c>
      <c r="O614" s="73"/>
      <c r="P614" s="218">
        <v>821</v>
      </c>
      <c r="Q614" s="37" t="s">
        <v>52</v>
      </c>
      <c r="R614" s="37" t="s">
        <v>52</v>
      </c>
      <c r="S614" s="37" t="s">
        <v>52</v>
      </c>
      <c r="T614" s="37" t="s">
        <v>2042</v>
      </c>
      <c r="U614" s="37" t="s">
        <v>212</v>
      </c>
      <c r="V614" s="37" t="s">
        <v>213</v>
      </c>
      <c r="W614" s="91">
        <v>13539597887</v>
      </c>
      <c r="X614" s="34" t="s">
        <v>56</v>
      </c>
      <c r="Y614" s="114">
        <v>45413</v>
      </c>
      <c r="Z614" s="114">
        <v>45627</v>
      </c>
      <c r="AA614" s="104" t="s">
        <v>518</v>
      </c>
      <c r="AB614" s="37"/>
      <c r="AC614" s="37"/>
      <c r="AD614" s="115" t="s">
        <v>2043</v>
      </c>
      <c r="AE614" s="105"/>
      <c r="AF614" s="205"/>
      <c r="AG614" s="34" t="s">
        <v>520</v>
      </c>
      <c r="AH614" s="34">
        <v>29.4</v>
      </c>
      <c r="AI614" s="34"/>
      <c r="AJ614" s="33">
        <v>29.4</v>
      </c>
      <c r="AK614" s="33">
        <f t="shared" si="28"/>
        <v>0</v>
      </c>
      <c r="AL614" s="213">
        <f t="shared" si="27"/>
        <v>0</v>
      </c>
      <c r="AN614" s="214">
        <f t="shared" si="26"/>
        <v>0</v>
      </c>
    </row>
    <row r="615" s="2" customFormat="1" ht="113" hidden="1" customHeight="1" spans="1:40">
      <c r="A615" s="33">
        <v>295</v>
      </c>
      <c r="B615" s="34" t="s">
        <v>42</v>
      </c>
      <c r="C615" s="37" t="s">
        <v>43</v>
      </c>
      <c r="D615" s="37" t="s">
        <v>44</v>
      </c>
      <c r="E615" s="37" t="s">
        <v>2856</v>
      </c>
      <c r="F615" s="37" t="s">
        <v>215</v>
      </c>
      <c r="G615" s="37" t="s">
        <v>1265</v>
      </c>
      <c r="H615" s="37" t="s">
        <v>48</v>
      </c>
      <c r="I615" s="73" t="s">
        <v>2857</v>
      </c>
      <c r="J615" s="34">
        <v>130.17</v>
      </c>
      <c r="K615" s="34"/>
      <c r="L615" s="33">
        <v>130.17</v>
      </c>
      <c r="M615" s="33"/>
      <c r="N615" s="73" t="s">
        <v>2858</v>
      </c>
      <c r="O615" s="73"/>
      <c r="P615" s="218">
        <v>3109</v>
      </c>
      <c r="Q615" s="37" t="s">
        <v>52</v>
      </c>
      <c r="R615" s="37" t="s">
        <v>52</v>
      </c>
      <c r="S615" s="37" t="s">
        <v>52</v>
      </c>
      <c r="T615" s="37" t="s">
        <v>2042</v>
      </c>
      <c r="U615" s="37" t="s">
        <v>220</v>
      </c>
      <c r="V615" s="37" t="s">
        <v>2157</v>
      </c>
      <c r="W615" s="91" t="s">
        <v>2158</v>
      </c>
      <c r="X615" s="34" t="s">
        <v>56</v>
      </c>
      <c r="Y615" s="114">
        <v>45413</v>
      </c>
      <c r="Z615" s="114">
        <v>45627</v>
      </c>
      <c r="AA615" s="104" t="s">
        <v>518</v>
      </c>
      <c r="AB615" s="37"/>
      <c r="AC615" s="37"/>
      <c r="AD615" s="115" t="s">
        <v>2043</v>
      </c>
      <c r="AE615" s="105"/>
      <c r="AF615" s="205"/>
      <c r="AG615" s="34" t="s">
        <v>520</v>
      </c>
      <c r="AH615" s="34">
        <v>130.17</v>
      </c>
      <c r="AI615" s="34"/>
      <c r="AJ615" s="33">
        <v>130.17</v>
      </c>
      <c r="AK615" s="33">
        <f t="shared" si="28"/>
        <v>0</v>
      </c>
      <c r="AL615" s="213">
        <f t="shared" si="27"/>
        <v>0</v>
      </c>
      <c r="AN615" s="214">
        <f t="shared" si="26"/>
        <v>0</v>
      </c>
    </row>
    <row r="616" s="2" customFormat="1" ht="82" hidden="1" customHeight="1" spans="1:40">
      <c r="A616" s="34">
        <v>296</v>
      </c>
      <c r="B616" s="34" t="s">
        <v>42</v>
      </c>
      <c r="C616" s="37" t="s">
        <v>43</v>
      </c>
      <c r="D616" s="37" t="s">
        <v>44</v>
      </c>
      <c r="E616" s="37" t="s">
        <v>2859</v>
      </c>
      <c r="F616" s="37" t="s">
        <v>68</v>
      </c>
      <c r="G616" s="37" t="s">
        <v>984</v>
      </c>
      <c r="H616" s="37" t="s">
        <v>48</v>
      </c>
      <c r="I616" s="73" t="s">
        <v>2860</v>
      </c>
      <c r="J616" s="34">
        <v>59.6</v>
      </c>
      <c r="K616" s="34"/>
      <c r="L616" s="33">
        <v>59.6</v>
      </c>
      <c r="M616" s="33"/>
      <c r="N616" s="73" t="s">
        <v>2861</v>
      </c>
      <c r="O616" s="73"/>
      <c r="P616" s="218">
        <v>684</v>
      </c>
      <c r="Q616" s="37" t="s">
        <v>52</v>
      </c>
      <c r="R616" s="37" t="s">
        <v>52</v>
      </c>
      <c r="S616" s="37" t="s">
        <v>52</v>
      </c>
      <c r="T616" s="37" t="s">
        <v>2042</v>
      </c>
      <c r="U616" s="37" t="s">
        <v>363</v>
      </c>
      <c r="V616" s="37" t="s">
        <v>2795</v>
      </c>
      <c r="W616" s="91" t="s">
        <v>2796</v>
      </c>
      <c r="X616" s="34" t="s">
        <v>56</v>
      </c>
      <c r="Y616" s="114">
        <v>45413</v>
      </c>
      <c r="Z616" s="114">
        <v>45627</v>
      </c>
      <c r="AA616" s="104" t="s">
        <v>518</v>
      </c>
      <c r="AB616" s="37"/>
      <c r="AC616" s="37"/>
      <c r="AD616" s="115" t="s">
        <v>2043</v>
      </c>
      <c r="AE616" s="105"/>
      <c r="AF616" s="205"/>
      <c r="AG616" s="34" t="s">
        <v>520</v>
      </c>
      <c r="AH616" s="34">
        <v>59.6</v>
      </c>
      <c r="AI616" s="34"/>
      <c r="AJ616" s="33">
        <v>59.6</v>
      </c>
      <c r="AK616" s="33">
        <f t="shared" si="28"/>
        <v>0</v>
      </c>
      <c r="AL616" s="213">
        <f t="shared" si="27"/>
        <v>0</v>
      </c>
      <c r="AN616" s="214">
        <f t="shared" si="26"/>
        <v>0</v>
      </c>
    </row>
    <row r="617" s="2" customFormat="1" ht="81" hidden="1" customHeight="1" spans="1:40">
      <c r="A617" s="34">
        <v>297</v>
      </c>
      <c r="B617" s="34" t="s">
        <v>42</v>
      </c>
      <c r="C617" s="37" t="s">
        <v>43</v>
      </c>
      <c r="D617" s="37" t="s">
        <v>44</v>
      </c>
      <c r="E617" s="37" t="s">
        <v>2862</v>
      </c>
      <c r="F617" s="37" t="s">
        <v>68</v>
      </c>
      <c r="G617" s="37" t="s">
        <v>2863</v>
      </c>
      <c r="H617" s="37" t="s">
        <v>48</v>
      </c>
      <c r="I617" s="73" t="s">
        <v>2864</v>
      </c>
      <c r="J617" s="34">
        <v>43.6</v>
      </c>
      <c r="K617" s="34"/>
      <c r="L617" s="33">
        <v>43.6</v>
      </c>
      <c r="M617" s="33"/>
      <c r="N617" s="73" t="s">
        <v>2865</v>
      </c>
      <c r="O617" s="73"/>
      <c r="P617" s="218">
        <v>284</v>
      </c>
      <c r="Q617" s="37" t="s">
        <v>52</v>
      </c>
      <c r="R617" s="37" t="s">
        <v>52</v>
      </c>
      <c r="S617" s="37" t="s">
        <v>52</v>
      </c>
      <c r="T617" s="37" t="s">
        <v>2042</v>
      </c>
      <c r="U617" s="37" t="s">
        <v>363</v>
      </c>
      <c r="V617" s="37" t="s">
        <v>2795</v>
      </c>
      <c r="W617" s="91" t="s">
        <v>2796</v>
      </c>
      <c r="X617" s="34" t="s">
        <v>56</v>
      </c>
      <c r="Y617" s="114">
        <v>45413</v>
      </c>
      <c r="Z617" s="114">
        <v>45627</v>
      </c>
      <c r="AA617" s="104" t="s">
        <v>518</v>
      </c>
      <c r="AB617" s="37"/>
      <c r="AC617" s="37"/>
      <c r="AD617" s="115" t="s">
        <v>2043</v>
      </c>
      <c r="AE617" s="105"/>
      <c r="AF617" s="205"/>
      <c r="AG617" s="34" t="s">
        <v>520</v>
      </c>
      <c r="AH617" s="34">
        <v>43.6</v>
      </c>
      <c r="AI617" s="34"/>
      <c r="AJ617" s="33">
        <v>43.6</v>
      </c>
      <c r="AK617" s="33">
        <f t="shared" si="28"/>
        <v>0</v>
      </c>
      <c r="AL617" s="213">
        <f t="shared" si="27"/>
        <v>0</v>
      </c>
      <c r="AN617" s="214">
        <f t="shared" si="26"/>
        <v>0</v>
      </c>
    </row>
    <row r="618" s="2" customFormat="1" ht="91" hidden="1" customHeight="1" spans="1:40">
      <c r="A618" s="33">
        <v>298</v>
      </c>
      <c r="B618" s="34" t="s">
        <v>42</v>
      </c>
      <c r="C618" s="37" t="s">
        <v>43</v>
      </c>
      <c r="D618" s="37" t="s">
        <v>44</v>
      </c>
      <c r="E618" s="37" t="s">
        <v>2866</v>
      </c>
      <c r="F618" s="37" t="s">
        <v>68</v>
      </c>
      <c r="G618" s="37" t="s">
        <v>2863</v>
      </c>
      <c r="H618" s="37" t="s">
        <v>48</v>
      </c>
      <c r="I618" s="73" t="s">
        <v>2867</v>
      </c>
      <c r="J618" s="34">
        <v>57.8</v>
      </c>
      <c r="K618" s="34"/>
      <c r="L618" s="33">
        <v>57.8</v>
      </c>
      <c r="M618" s="33"/>
      <c r="N618" s="73" t="s">
        <v>2868</v>
      </c>
      <c r="O618" s="73"/>
      <c r="P618" s="218">
        <v>236</v>
      </c>
      <c r="Q618" s="37" t="s">
        <v>52</v>
      </c>
      <c r="R618" s="37" t="s">
        <v>52</v>
      </c>
      <c r="S618" s="37" t="s">
        <v>52</v>
      </c>
      <c r="T618" s="37" t="s">
        <v>2042</v>
      </c>
      <c r="U618" s="37" t="s">
        <v>363</v>
      </c>
      <c r="V618" s="37" t="s">
        <v>2795</v>
      </c>
      <c r="W618" s="91" t="s">
        <v>2796</v>
      </c>
      <c r="X618" s="34" t="s">
        <v>56</v>
      </c>
      <c r="Y618" s="114">
        <v>45413</v>
      </c>
      <c r="Z618" s="114">
        <v>45627</v>
      </c>
      <c r="AA618" s="104" t="s">
        <v>518</v>
      </c>
      <c r="AB618" s="37"/>
      <c r="AC618" s="37"/>
      <c r="AD618" s="115" t="s">
        <v>2043</v>
      </c>
      <c r="AE618" s="105"/>
      <c r="AF618" s="205"/>
      <c r="AG618" s="34" t="s">
        <v>520</v>
      </c>
      <c r="AH618" s="34">
        <v>57.8</v>
      </c>
      <c r="AI618" s="34"/>
      <c r="AJ618" s="33">
        <v>57.8</v>
      </c>
      <c r="AK618" s="33">
        <f t="shared" si="28"/>
        <v>0</v>
      </c>
      <c r="AL618" s="213">
        <f t="shared" si="27"/>
        <v>0</v>
      </c>
      <c r="AN618" s="214">
        <f t="shared" si="26"/>
        <v>0</v>
      </c>
    </row>
    <row r="619" s="2" customFormat="1" ht="101" hidden="1" customHeight="1" spans="1:40">
      <c r="A619" s="34">
        <v>299</v>
      </c>
      <c r="B619" s="34" t="s">
        <v>42</v>
      </c>
      <c r="C619" s="37" t="s">
        <v>43</v>
      </c>
      <c r="D619" s="37" t="s">
        <v>44</v>
      </c>
      <c r="E619" s="37" t="s">
        <v>2869</v>
      </c>
      <c r="F619" s="37" t="s">
        <v>326</v>
      </c>
      <c r="G619" s="37" t="s">
        <v>2304</v>
      </c>
      <c r="H619" s="37" t="s">
        <v>48</v>
      </c>
      <c r="I619" s="73" t="s">
        <v>2870</v>
      </c>
      <c r="J619" s="34">
        <v>290</v>
      </c>
      <c r="K619" s="34"/>
      <c r="L619" s="33">
        <v>290</v>
      </c>
      <c r="M619" s="33"/>
      <c r="N619" s="73" t="s">
        <v>2871</v>
      </c>
      <c r="O619" s="73"/>
      <c r="P619" s="218">
        <v>2692</v>
      </c>
      <c r="Q619" s="37" t="s">
        <v>52</v>
      </c>
      <c r="R619" s="37" t="s">
        <v>52</v>
      </c>
      <c r="S619" s="37" t="s">
        <v>52</v>
      </c>
      <c r="T619" s="37" t="s">
        <v>2042</v>
      </c>
      <c r="U619" s="37" t="s">
        <v>331</v>
      </c>
      <c r="V619" s="37" t="s">
        <v>2101</v>
      </c>
      <c r="W619" s="91" t="s">
        <v>2102</v>
      </c>
      <c r="X619" s="34" t="s">
        <v>56</v>
      </c>
      <c r="Y619" s="114">
        <v>45413</v>
      </c>
      <c r="Z619" s="114">
        <v>45627</v>
      </c>
      <c r="AA619" s="104" t="s">
        <v>518</v>
      </c>
      <c r="AB619" s="37"/>
      <c r="AC619" s="37"/>
      <c r="AD619" s="115" t="s">
        <v>2043</v>
      </c>
      <c r="AE619" s="105"/>
      <c r="AF619" s="205"/>
      <c r="AG619" s="34" t="s">
        <v>520</v>
      </c>
      <c r="AH619" s="34">
        <v>290</v>
      </c>
      <c r="AI619" s="34"/>
      <c r="AJ619" s="33">
        <v>290</v>
      </c>
      <c r="AK619" s="33">
        <f t="shared" si="28"/>
        <v>0</v>
      </c>
      <c r="AL619" s="213">
        <f t="shared" si="27"/>
        <v>0</v>
      </c>
      <c r="AN619" s="214">
        <f t="shared" si="26"/>
        <v>0</v>
      </c>
    </row>
    <row r="620" s="2" customFormat="1" ht="93" hidden="1" customHeight="1" spans="1:40">
      <c r="A620" s="34">
        <v>300</v>
      </c>
      <c r="B620" s="34" t="s">
        <v>42</v>
      </c>
      <c r="C620" s="37" t="s">
        <v>43</v>
      </c>
      <c r="D620" s="37" t="s">
        <v>44</v>
      </c>
      <c r="E620" s="37" t="s">
        <v>2872</v>
      </c>
      <c r="F620" s="37" t="s">
        <v>223</v>
      </c>
      <c r="G620" s="37" t="s">
        <v>231</v>
      </c>
      <c r="H620" s="37" t="s">
        <v>48</v>
      </c>
      <c r="I620" s="73" t="s">
        <v>2873</v>
      </c>
      <c r="J620" s="34">
        <v>120.6</v>
      </c>
      <c r="K620" s="34"/>
      <c r="L620" s="33">
        <v>120.6</v>
      </c>
      <c r="M620" s="33"/>
      <c r="N620" s="73" t="s">
        <v>2874</v>
      </c>
      <c r="O620" s="73"/>
      <c r="P620" s="218">
        <v>12397</v>
      </c>
      <c r="Q620" s="37" t="s">
        <v>52</v>
      </c>
      <c r="R620" s="37" t="s">
        <v>52</v>
      </c>
      <c r="S620" s="37" t="s">
        <v>52</v>
      </c>
      <c r="T620" s="37" t="s">
        <v>2042</v>
      </c>
      <c r="U620" s="37" t="s">
        <v>228</v>
      </c>
      <c r="V620" s="37" t="s">
        <v>2802</v>
      </c>
      <c r="W620" s="91" t="s">
        <v>2803</v>
      </c>
      <c r="X620" s="34" t="s">
        <v>56</v>
      </c>
      <c r="Y620" s="114">
        <v>45413</v>
      </c>
      <c r="Z620" s="114">
        <v>45627</v>
      </c>
      <c r="AA620" s="104" t="s">
        <v>518</v>
      </c>
      <c r="AB620" s="37"/>
      <c r="AC620" s="37"/>
      <c r="AD620" s="115" t="s">
        <v>2043</v>
      </c>
      <c r="AE620" s="105"/>
      <c r="AF620" s="205"/>
      <c r="AG620" s="34" t="s">
        <v>520</v>
      </c>
      <c r="AH620" s="34">
        <v>120.6</v>
      </c>
      <c r="AI620" s="34"/>
      <c r="AJ620" s="33">
        <v>120.6</v>
      </c>
      <c r="AK620" s="33">
        <f t="shared" si="28"/>
        <v>0</v>
      </c>
      <c r="AL620" s="213">
        <f t="shared" si="27"/>
        <v>0</v>
      </c>
      <c r="AN620" s="214">
        <f t="shared" si="26"/>
        <v>0</v>
      </c>
    </row>
    <row r="621" s="2" customFormat="1" ht="93" hidden="1" customHeight="1" spans="1:40">
      <c r="A621" s="33">
        <v>301</v>
      </c>
      <c r="B621" s="34" t="s">
        <v>864</v>
      </c>
      <c r="C621" s="37" t="s">
        <v>865</v>
      </c>
      <c r="D621" s="37" t="s">
        <v>2037</v>
      </c>
      <c r="E621" s="37" t="s">
        <v>2875</v>
      </c>
      <c r="F621" s="37" t="s">
        <v>223</v>
      </c>
      <c r="G621" s="37" t="s">
        <v>2876</v>
      </c>
      <c r="H621" s="37" t="s">
        <v>48</v>
      </c>
      <c r="I621" s="73" t="s">
        <v>2877</v>
      </c>
      <c r="J621" s="34">
        <v>28</v>
      </c>
      <c r="K621" s="34">
        <v>28</v>
      </c>
      <c r="L621" s="33"/>
      <c r="M621" s="33"/>
      <c r="N621" s="73" t="s">
        <v>2878</v>
      </c>
      <c r="O621" s="73" t="s">
        <v>52</v>
      </c>
      <c r="P621" s="218">
        <v>1590</v>
      </c>
      <c r="Q621" s="37" t="s">
        <v>52</v>
      </c>
      <c r="R621" s="37" t="s">
        <v>52</v>
      </c>
      <c r="S621" s="37" t="s">
        <v>52</v>
      </c>
      <c r="T621" s="37" t="s">
        <v>2042</v>
      </c>
      <c r="U621" s="37" t="s">
        <v>228</v>
      </c>
      <c r="V621" s="37" t="s">
        <v>736</v>
      </c>
      <c r="W621" s="91" t="s">
        <v>737</v>
      </c>
      <c r="X621" s="34" t="s">
        <v>56</v>
      </c>
      <c r="Y621" s="114">
        <v>45444</v>
      </c>
      <c r="Z621" s="114">
        <v>45627</v>
      </c>
      <c r="AA621" s="104" t="s">
        <v>518</v>
      </c>
      <c r="AB621" s="37"/>
      <c r="AC621" s="37"/>
      <c r="AD621" s="115" t="s">
        <v>2043</v>
      </c>
      <c r="AE621" s="105"/>
      <c r="AF621" s="205"/>
      <c r="AG621" s="34" t="s">
        <v>52</v>
      </c>
      <c r="AH621" s="34">
        <v>28</v>
      </c>
      <c r="AI621" s="34">
        <v>28</v>
      </c>
      <c r="AJ621" s="33"/>
      <c r="AK621" s="33"/>
      <c r="AL621" s="213"/>
      <c r="AN621" s="214"/>
    </row>
    <row r="622" s="2" customFormat="1" ht="93" hidden="1" customHeight="1" spans="1:40">
      <c r="A622" s="34">
        <v>302</v>
      </c>
      <c r="B622" s="34" t="s">
        <v>864</v>
      </c>
      <c r="C622" s="37" t="s">
        <v>865</v>
      </c>
      <c r="D622" s="37" t="s">
        <v>2037</v>
      </c>
      <c r="E622" s="37" t="s">
        <v>2879</v>
      </c>
      <c r="F622" s="37" t="s">
        <v>223</v>
      </c>
      <c r="G622" s="37" t="s">
        <v>2880</v>
      </c>
      <c r="H622" s="37" t="s">
        <v>48</v>
      </c>
      <c r="I622" s="73" t="s">
        <v>2881</v>
      </c>
      <c r="J622" s="34">
        <v>96</v>
      </c>
      <c r="K622" s="34">
        <v>96</v>
      </c>
      <c r="L622" s="33"/>
      <c r="M622" s="33"/>
      <c r="N622" s="73" t="s">
        <v>2882</v>
      </c>
      <c r="O622" s="73" t="s">
        <v>52</v>
      </c>
      <c r="P622" s="218">
        <v>3656</v>
      </c>
      <c r="Q622" s="37" t="s">
        <v>56</v>
      </c>
      <c r="R622" s="37" t="s">
        <v>52</v>
      </c>
      <c r="S622" s="37" t="s">
        <v>52</v>
      </c>
      <c r="T622" s="37" t="s">
        <v>2042</v>
      </c>
      <c r="U622" s="37" t="s">
        <v>228</v>
      </c>
      <c r="V622" s="37" t="s">
        <v>736</v>
      </c>
      <c r="W622" s="91" t="s">
        <v>737</v>
      </c>
      <c r="X622" s="34" t="s">
        <v>56</v>
      </c>
      <c r="Y622" s="114">
        <v>45444</v>
      </c>
      <c r="Z622" s="114">
        <v>45627</v>
      </c>
      <c r="AA622" s="104" t="s">
        <v>518</v>
      </c>
      <c r="AB622" s="37"/>
      <c r="AC622" s="37"/>
      <c r="AD622" s="115" t="s">
        <v>2043</v>
      </c>
      <c r="AE622" s="105"/>
      <c r="AF622" s="205"/>
      <c r="AG622" s="34" t="s">
        <v>52</v>
      </c>
      <c r="AH622" s="34">
        <v>96</v>
      </c>
      <c r="AI622" s="34">
        <v>96</v>
      </c>
      <c r="AJ622" s="33"/>
      <c r="AK622" s="33"/>
      <c r="AL622" s="213"/>
      <c r="AN622" s="214"/>
    </row>
    <row r="623" s="2" customFormat="1" ht="93" hidden="1" customHeight="1" spans="1:40">
      <c r="A623" s="34">
        <v>303</v>
      </c>
      <c r="B623" s="34" t="s">
        <v>864</v>
      </c>
      <c r="C623" s="37" t="s">
        <v>865</v>
      </c>
      <c r="D623" s="37" t="s">
        <v>2037</v>
      </c>
      <c r="E623" s="37" t="s">
        <v>2883</v>
      </c>
      <c r="F623" s="37" t="s">
        <v>223</v>
      </c>
      <c r="G623" s="37" t="s">
        <v>2884</v>
      </c>
      <c r="H623" s="37" t="s">
        <v>48</v>
      </c>
      <c r="I623" s="73" t="s">
        <v>2885</v>
      </c>
      <c r="J623" s="34">
        <v>38</v>
      </c>
      <c r="K623" s="34">
        <v>38</v>
      </c>
      <c r="L623" s="33"/>
      <c r="M623" s="33"/>
      <c r="N623" s="73" t="s">
        <v>2886</v>
      </c>
      <c r="O623" s="73" t="s">
        <v>52</v>
      </c>
      <c r="P623" s="218">
        <v>569</v>
      </c>
      <c r="Q623" s="37" t="s">
        <v>56</v>
      </c>
      <c r="R623" s="37" t="s">
        <v>52</v>
      </c>
      <c r="S623" s="37" t="s">
        <v>52</v>
      </c>
      <c r="T623" s="37" t="s">
        <v>2042</v>
      </c>
      <c r="U623" s="37" t="s">
        <v>228</v>
      </c>
      <c r="V623" s="37" t="s">
        <v>736</v>
      </c>
      <c r="W623" s="91" t="s">
        <v>737</v>
      </c>
      <c r="X623" s="34" t="s">
        <v>56</v>
      </c>
      <c r="Y623" s="114">
        <v>45444</v>
      </c>
      <c r="Z623" s="114">
        <v>45627</v>
      </c>
      <c r="AA623" s="104" t="s">
        <v>518</v>
      </c>
      <c r="AB623" s="37"/>
      <c r="AC623" s="37"/>
      <c r="AD623" s="115" t="s">
        <v>2043</v>
      </c>
      <c r="AE623" s="105"/>
      <c r="AF623" s="205"/>
      <c r="AG623" s="34" t="s">
        <v>52</v>
      </c>
      <c r="AH623" s="34">
        <v>38</v>
      </c>
      <c r="AI623" s="34">
        <v>38</v>
      </c>
      <c r="AJ623" s="33"/>
      <c r="AK623" s="33"/>
      <c r="AL623" s="213"/>
      <c r="AN623" s="214"/>
    </row>
    <row r="624" s="2" customFormat="1" ht="93" hidden="1" customHeight="1" spans="1:40">
      <c r="A624" s="33">
        <v>304</v>
      </c>
      <c r="B624" s="34" t="s">
        <v>42</v>
      </c>
      <c r="C624" s="37" t="s">
        <v>43</v>
      </c>
      <c r="D624" s="37" t="s">
        <v>44</v>
      </c>
      <c r="E624" s="37" t="s">
        <v>2887</v>
      </c>
      <c r="F624" s="37" t="s">
        <v>450</v>
      </c>
      <c r="G624" s="37" t="s">
        <v>1174</v>
      </c>
      <c r="H624" s="37" t="s">
        <v>48</v>
      </c>
      <c r="I624" s="73" t="s">
        <v>2888</v>
      </c>
      <c r="J624" s="34">
        <v>36</v>
      </c>
      <c r="K624" s="34">
        <v>36</v>
      </c>
      <c r="L624" s="33"/>
      <c r="M624" s="33"/>
      <c r="N624" s="73" t="s">
        <v>2889</v>
      </c>
      <c r="O624" s="73" t="s">
        <v>52</v>
      </c>
      <c r="P624" s="218">
        <v>2065</v>
      </c>
      <c r="Q624" s="37" t="s">
        <v>52</v>
      </c>
      <c r="R624" s="37" t="s">
        <v>52</v>
      </c>
      <c r="S624" s="37" t="s">
        <v>52</v>
      </c>
      <c r="T624" s="37" t="s">
        <v>2042</v>
      </c>
      <c r="U624" s="37" t="s">
        <v>454</v>
      </c>
      <c r="V624" s="37" t="s">
        <v>904</v>
      </c>
      <c r="W624" s="91" t="s">
        <v>2122</v>
      </c>
      <c r="X624" s="34" t="s">
        <v>56</v>
      </c>
      <c r="Y624" s="114">
        <v>45444</v>
      </c>
      <c r="Z624" s="114">
        <v>45627</v>
      </c>
      <c r="AA624" s="104" t="s">
        <v>518</v>
      </c>
      <c r="AB624" s="37"/>
      <c r="AC624" s="37"/>
      <c r="AD624" s="115" t="s">
        <v>2043</v>
      </c>
      <c r="AE624" s="105"/>
      <c r="AF624" s="205"/>
      <c r="AG624" s="34" t="s">
        <v>52</v>
      </c>
      <c r="AH624" s="34">
        <v>36</v>
      </c>
      <c r="AI624" s="34">
        <v>36</v>
      </c>
      <c r="AJ624" s="33"/>
      <c r="AK624" s="33"/>
      <c r="AL624" s="213"/>
      <c r="AN624" s="214"/>
    </row>
    <row r="625" s="2" customFormat="1" ht="93" hidden="1" customHeight="1" spans="1:40">
      <c r="A625" s="34">
        <v>305</v>
      </c>
      <c r="B625" s="34" t="s">
        <v>864</v>
      </c>
      <c r="C625" s="37" t="s">
        <v>865</v>
      </c>
      <c r="D625" s="37" t="s">
        <v>2037</v>
      </c>
      <c r="E625" s="37" t="s">
        <v>2890</v>
      </c>
      <c r="F625" s="37" t="s">
        <v>215</v>
      </c>
      <c r="G625" s="37" t="s">
        <v>2891</v>
      </c>
      <c r="H625" s="37" t="s">
        <v>48</v>
      </c>
      <c r="I625" s="73" t="s">
        <v>2892</v>
      </c>
      <c r="J625" s="34">
        <v>5</v>
      </c>
      <c r="K625" s="34">
        <v>5</v>
      </c>
      <c r="L625" s="33"/>
      <c r="M625" s="33"/>
      <c r="N625" s="73" t="s">
        <v>2893</v>
      </c>
      <c r="O625" s="73" t="s">
        <v>52</v>
      </c>
      <c r="P625" s="218">
        <v>362</v>
      </c>
      <c r="Q625" s="37" t="s">
        <v>56</v>
      </c>
      <c r="R625" s="37" t="s">
        <v>52</v>
      </c>
      <c r="S625" s="37" t="s">
        <v>52</v>
      </c>
      <c r="T625" s="37" t="s">
        <v>2042</v>
      </c>
      <c r="U625" s="37" t="s">
        <v>220</v>
      </c>
      <c r="V625" s="37" t="s">
        <v>2157</v>
      </c>
      <c r="W625" s="91">
        <v>15368745213</v>
      </c>
      <c r="X625" s="34" t="s">
        <v>56</v>
      </c>
      <c r="Y625" s="114">
        <v>45444</v>
      </c>
      <c r="Z625" s="114">
        <v>45627</v>
      </c>
      <c r="AA625" s="104" t="s">
        <v>518</v>
      </c>
      <c r="AB625" s="37"/>
      <c r="AC625" s="37"/>
      <c r="AD625" s="115" t="s">
        <v>2043</v>
      </c>
      <c r="AE625" s="105"/>
      <c r="AF625" s="205"/>
      <c r="AG625" s="34" t="s">
        <v>52</v>
      </c>
      <c r="AH625" s="34">
        <v>5</v>
      </c>
      <c r="AI625" s="34">
        <v>5</v>
      </c>
      <c r="AJ625" s="33"/>
      <c r="AK625" s="33"/>
      <c r="AL625" s="213"/>
      <c r="AN625" s="214"/>
    </row>
    <row r="626" s="2" customFormat="1" ht="93" hidden="1" customHeight="1" spans="1:40">
      <c r="A626" s="34">
        <v>306</v>
      </c>
      <c r="B626" s="34" t="s">
        <v>864</v>
      </c>
      <c r="C626" s="37" t="s">
        <v>865</v>
      </c>
      <c r="D626" s="37" t="s">
        <v>2037</v>
      </c>
      <c r="E626" s="37" t="s">
        <v>2894</v>
      </c>
      <c r="F626" s="37" t="s">
        <v>215</v>
      </c>
      <c r="G626" s="37" t="s">
        <v>1249</v>
      </c>
      <c r="H626" s="37" t="s">
        <v>48</v>
      </c>
      <c r="I626" s="73" t="s">
        <v>2895</v>
      </c>
      <c r="J626" s="34">
        <v>3</v>
      </c>
      <c r="K626" s="34">
        <v>3</v>
      </c>
      <c r="L626" s="33"/>
      <c r="M626" s="33"/>
      <c r="N626" s="73" t="s">
        <v>2896</v>
      </c>
      <c r="O626" s="73" t="s">
        <v>52</v>
      </c>
      <c r="P626" s="218">
        <v>103</v>
      </c>
      <c r="Q626" s="37" t="s">
        <v>56</v>
      </c>
      <c r="R626" s="37" t="s">
        <v>52</v>
      </c>
      <c r="S626" s="37" t="s">
        <v>52</v>
      </c>
      <c r="T626" s="37" t="s">
        <v>2042</v>
      </c>
      <c r="U626" s="37" t="s">
        <v>220</v>
      </c>
      <c r="V626" s="37" t="s">
        <v>2157</v>
      </c>
      <c r="W626" s="91">
        <v>15368745213</v>
      </c>
      <c r="X626" s="34" t="s">
        <v>56</v>
      </c>
      <c r="Y626" s="114">
        <v>45444</v>
      </c>
      <c r="Z626" s="114">
        <v>45627</v>
      </c>
      <c r="AA626" s="104" t="s">
        <v>518</v>
      </c>
      <c r="AB626" s="37"/>
      <c r="AC626" s="37"/>
      <c r="AD626" s="115" t="s">
        <v>2043</v>
      </c>
      <c r="AE626" s="105"/>
      <c r="AF626" s="205"/>
      <c r="AG626" s="34" t="s">
        <v>52</v>
      </c>
      <c r="AH626" s="34">
        <v>3</v>
      </c>
      <c r="AI626" s="34">
        <v>3</v>
      </c>
      <c r="AJ626" s="33"/>
      <c r="AK626" s="33"/>
      <c r="AL626" s="213"/>
      <c r="AN626" s="214"/>
    </row>
    <row r="627" s="2" customFormat="1" ht="93" hidden="1" customHeight="1" spans="1:40">
      <c r="A627" s="33">
        <v>307</v>
      </c>
      <c r="B627" s="34" t="s">
        <v>864</v>
      </c>
      <c r="C627" s="37" t="s">
        <v>865</v>
      </c>
      <c r="D627" s="37" t="s">
        <v>2037</v>
      </c>
      <c r="E627" s="37" t="s">
        <v>2897</v>
      </c>
      <c r="F627" s="37" t="s">
        <v>270</v>
      </c>
      <c r="G627" s="37" t="s">
        <v>1280</v>
      </c>
      <c r="H627" s="37" t="s">
        <v>48</v>
      </c>
      <c r="I627" s="73" t="s">
        <v>2898</v>
      </c>
      <c r="J627" s="34">
        <v>34.3</v>
      </c>
      <c r="K627" s="34">
        <v>34.3</v>
      </c>
      <c r="L627" s="33"/>
      <c r="M627" s="33"/>
      <c r="N627" s="73" t="s">
        <v>2899</v>
      </c>
      <c r="O627" s="73" t="s">
        <v>52</v>
      </c>
      <c r="P627" s="218">
        <v>314</v>
      </c>
      <c r="Q627" s="37" t="s">
        <v>52</v>
      </c>
      <c r="R627" s="37" t="s">
        <v>52</v>
      </c>
      <c r="S627" s="37" t="s">
        <v>52</v>
      </c>
      <c r="T627" s="37" t="s">
        <v>2042</v>
      </c>
      <c r="U627" s="37" t="s">
        <v>275</v>
      </c>
      <c r="V627" s="37" t="s">
        <v>508</v>
      </c>
      <c r="W627" s="91" t="s">
        <v>2900</v>
      </c>
      <c r="X627" s="34" t="s">
        <v>56</v>
      </c>
      <c r="Y627" s="114">
        <v>45444</v>
      </c>
      <c r="Z627" s="114">
        <v>45627</v>
      </c>
      <c r="AA627" s="104" t="s">
        <v>518</v>
      </c>
      <c r="AB627" s="37"/>
      <c r="AC627" s="37"/>
      <c r="AD627" s="115" t="s">
        <v>2043</v>
      </c>
      <c r="AE627" s="105"/>
      <c r="AF627" s="205"/>
      <c r="AG627" s="34" t="s">
        <v>52</v>
      </c>
      <c r="AH627" s="34">
        <v>34.3</v>
      </c>
      <c r="AI627" s="34">
        <v>34.3</v>
      </c>
      <c r="AJ627" s="33"/>
      <c r="AK627" s="33"/>
      <c r="AL627" s="213"/>
      <c r="AN627" s="214"/>
    </row>
    <row r="628" s="2" customFormat="1" ht="93" hidden="1" customHeight="1" spans="1:40">
      <c r="A628" s="34">
        <v>308</v>
      </c>
      <c r="B628" s="34" t="s">
        <v>864</v>
      </c>
      <c r="C628" s="37" t="s">
        <v>865</v>
      </c>
      <c r="D628" s="37" t="s">
        <v>2037</v>
      </c>
      <c r="E628" s="37" t="s">
        <v>2901</v>
      </c>
      <c r="F628" s="37" t="s">
        <v>326</v>
      </c>
      <c r="G628" s="37" t="s">
        <v>2902</v>
      </c>
      <c r="H628" s="37" t="s">
        <v>48</v>
      </c>
      <c r="I628" s="73" t="s">
        <v>2903</v>
      </c>
      <c r="J628" s="34">
        <v>64.4</v>
      </c>
      <c r="K628" s="34">
        <v>64.4</v>
      </c>
      <c r="L628" s="33"/>
      <c r="M628" s="33"/>
      <c r="N628" s="73" t="s">
        <v>2904</v>
      </c>
      <c r="O628" s="73" t="s">
        <v>52</v>
      </c>
      <c r="P628" s="218">
        <v>644</v>
      </c>
      <c r="Q628" s="37" t="s">
        <v>52</v>
      </c>
      <c r="R628" s="37" t="s">
        <v>52</v>
      </c>
      <c r="S628" s="37" t="s">
        <v>52</v>
      </c>
      <c r="T628" s="37" t="s">
        <v>2042</v>
      </c>
      <c r="U628" s="37" t="s">
        <v>331</v>
      </c>
      <c r="V628" s="37" t="s">
        <v>1010</v>
      </c>
      <c r="W628" s="91" t="s">
        <v>2905</v>
      </c>
      <c r="X628" s="34" t="s">
        <v>56</v>
      </c>
      <c r="Y628" s="114">
        <v>45444</v>
      </c>
      <c r="Z628" s="114">
        <v>45627</v>
      </c>
      <c r="AA628" s="104" t="s">
        <v>518</v>
      </c>
      <c r="AB628" s="37"/>
      <c r="AC628" s="37"/>
      <c r="AD628" s="115" t="s">
        <v>2043</v>
      </c>
      <c r="AE628" s="105"/>
      <c r="AF628" s="205"/>
      <c r="AG628" s="34" t="s">
        <v>52</v>
      </c>
      <c r="AH628" s="34">
        <v>64.4</v>
      </c>
      <c r="AI628" s="34">
        <v>64.4</v>
      </c>
      <c r="AJ628" s="33"/>
      <c r="AK628" s="33"/>
      <c r="AL628" s="213"/>
      <c r="AN628" s="214"/>
    </row>
    <row r="629" s="2" customFormat="1" ht="93" hidden="1" customHeight="1" spans="1:40">
      <c r="A629" s="34">
        <v>309</v>
      </c>
      <c r="B629" s="34" t="s">
        <v>864</v>
      </c>
      <c r="C629" s="37" t="s">
        <v>865</v>
      </c>
      <c r="D629" s="37" t="s">
        <v>2037</v>
      </c>
      <c r="E629" s="37" t="s">
        <v>2906</v>
      </c>
      <c r="F629" s="37" t="s">
        <v>138</v>
      </c>
      <c r="G629" s="37" t="s">
        <v>2907</v>
      </c>
      <c r="H629" s="37" t="s">
        <v>48</v>
      </c>
      <c r="I629" s="73" t="s">
        <v>2908</v>
      </c>
      <c r="J629" s="34">
        <v>13.08</v>
      </c>
      <c r="K629" s="34">
        <v>13.08</v>
      </c>
      <c r="L629" s="33"/>
      <c r="M629" s="33"/>
      <c r="N629" s="73" t="s">
        <v>2909</v>
      </c>
      <c r="O629" s="73" t="s">
        <v>52</v>
      </c>
      <c r="P629" s="218">
        <v>605</v>
      </c>
      <c r="Q629" s="37" t="s">
        <v>52</v>
      </c>
      <c r="R629" s="37" t="s">
        <v>52</v>
      </c>
      <c r="S629" s="37" t="s">
        <v>52</v>
      </c>
      <c r="T629" s="37" t="s">
        <v>2042</v>
      </c>
      <c r="U629" s="37" t="s">
        <v>143</v>
      </c>
      <c r="V629" s="37" t="s">
        <v>2117</v>
      </c>
      <c r="W629" s="91" t="s">
        <v>2118</v>
      </c>
      <c r="X629" s="34" t="s">
        <v>56</v>
      </c>
      <c r="Y629" s="114">
        <v>45444</v>
      </c>
      <c r="Z629" s="114">
        <v>45627</v>
      </c>
      <c r="AA629" s="104" t="s">
        <v>518</v>
      </c>
      <c r="AB629" s="37"/>
      <c r="AC629" s="37"/>
      <c r="AD629" s="115" t="s">
        <v>2043</v>
      </c>
      <c r="AE629" s="105"/>
      <c r="AF629" s="205"/>
      <c r="AG629" s="34" t="s">
        <v>52</v>
      </c>
      <c r="AH629" s="34">
        <v>13.08</v>
      </c>
      <c r="AI629" s="34">
        <v>13.08</v>
      </c>
      <c r="AJ629" s="33"/>
      <c r="AK629" s="33"/>
      <c r="AL629" s="213"/>
      <c r="AN629" s="214"/>
    </row>
    <row r="630" s="2" customFormat="1" ht="93" hidden="1" customHeight="1" spans="1:40">
      <c r="A630" s="33">
        <v>310</v>
      </c>
      <c r="B630" s="34" t="s">
        <v>864</v>
      </c>
      <c r="C630" s="37" t="s">
        <v>865</v>
      </c>
      <c r="D630" s="37" t="s">
        <v>2037</v>
      </c>
      <c r="E630" s="37" t="s">
        <v>2910</v>
      </c>
      <c r="F630" s="37" t="s">
        <v>207</v>
      </c>
      <c r="G630" s="37" t="s">
        <v>2911</v>
      </c>
      <c r="H630" s="37" t="s">
        <v>48</v>
      </c>
      <c r="I630" s="73" t="s">
        <v>2912</v>
      </c>
      <c r="J630" s="34">
        <v>27.8</v>
      </c>
      <c r="K630" s="34">
        <v>27.8</v>
      </c>
      <c r="L630" s="33"/>
      <c r="M630" s="33"/>
      <c r="N630" s="73" t="s">
        <v>2913</v>
      </c>
      <c r="O630" s="73" t="s">
        <v>52</v>
      </c>
      <c r="P630" s="218">
        <v>425</v>
      </c>
      <c r="Q630" s="37" t="s">
        <v>52</v>
      </c>
      <c r="R630" s="37" t="s">
        <v>52</v>
      </c>
      <c r="S630" s="37" t="s">
        <v>52</v>
      </c>
      <c r="T630" s="37" t="s">
        <v>2042</v>
      </c>
      <c r="U630" s="37" t="s">
        <v>212</v>
      </c>
      <c r="V630" s="37" t="s">
        <v>2091</v>
      </c>
      <c r="W630" s="91" t="s">
        <v>2092</v>
      </c>
      <c r="X630" s="34" t="s">
        <v>56</v>
      </c>
      <c r="Y630" s="114">
        <v>45444</v>
      </c>
      <c r="Z630" s="114">
        <v>45627</v>
      </c>
      <c r="AA630" s="104" t="s">
        <v>518</v>
      </c>
      <c r="AB630" s="37"/>
      <c r="AC630" s="37"/>
      <c r="AD630" s="115" t="s">
        <v>2043</v>
      </c>
      <c r="AE630" s="105"/>
      <c r="AF630" s="205"/>
      <c r="AG630" s="34" t="s">
        <v>52</v>
      </c>
      <c r="AH630" s="34">
        <v>27.8</v>
      </c>
      <c r="AI630" s="34">
        <v>27.8</v>
      </c>
      <c r="AJ630" s="33"/>
      <c r="AK630" s="33"/>
      <c r="AL630" s="213"/>
      <c r="AN630" s="214"/>
    </row>
    <row r="631" s="2" customFormat="1" ht="93" hidden="1" customHeight="1" spans="1:40">
      <c r="A631" s="34">
        <v>311</v>
      </c>
      <c r="B631" s="34" t="s">
        <v>864</v>
      </c>
      <c r="C631" s="37" t="s">
        <v>865</v>
      </c>
      <c r="D631" s="37" t="s">
        <v>2037</v>
      </c>
      <c r="E631" s="37" t="s">
        <v>2914</v>
      </c>
      <c r="F631" s="37" t="s">
        <v>91</v>
      </c>
      <c r="G631" s="37" t="s">
        <v>1078</v>
      </c>
      <c r="H631" s="37" t="s">
        <v>48</v>
      </c>
      <c r="I631" s="73" t="s">
        <v>2915</v>
      </c>
      <c r="J631" s="34">
        <v>15</v>
      </c>
      <c r="K631" s="34">
        <v>15</v>
      </c>
      <c r="L631" s="33"/>
      <c r="M631" s="33"/>
      <c r="N631" s="73" t="s">
        <v>2916</v>
      </c>
      <c r="O631" s="73" t="s">
        <v>52</v>
      </c>
      <c r="P631" s="218">
        <v>520</v>
      </c>
      <c r="Q631" s="37" t="s">
        <v>52</v>
      </c>
      <c r="R631" s="37" t="s">
        <v>52</v>
      </c>
      <c r="S631" s="37" t="s">
        <v>52</v>
      </c>
      <c r="T631" s="37" t="s">
        <v>2042</v>
      </c>
      <c r="U631" s="37" t="s">
        <v>95</v>
      </c>
      <c r="V631" s="37" t="s">
        <v>2807</v>
      </c>
      <c r="W631" s="91" t="s">
        <v>2808</v>
      </c>
      <c r="X631" s="34" t="s">
        <v>56</v>
      </c>
      <c r="Y631" s="114">
        <v>45444</v>
      </c>
      <c r="Z631" s="114">
        <v>45627</v>
      </c>
      <c r="AA631" s="104" t="s">
        <v>518</v>
      </c>
      <c r="AB631" s="37"/>
      <c r="AC631" s="37"/>
      <c r="AD631" s="115" t="s">
        <v>2043</v>
      </c>
      <c r="AE631" s="105"/>
      <c r="AF631" s="205"/>
      <c r="AG631" s="34" t="s">
        <v>52</v>
      </c>
      <c r="AH631" s="34">
        <v>15</v>
      </c>
      <c r="AI631" s="34">
        <v>15</v>
      </c>
      <c r="AJ631" s="33"/>
      <c r="AK631" s="33"/>
      <c r="AL631" s="213"/>
      <c r="AN631" s="214"/>
    </row>
    <row r="632" s="2" customFormat="1" ht="93" hidden="1" customHeight="1" spans="1:40">
      <c r="A632" s="34">
        <v>312</v>
      </c>
      <c r="B632" s="34" t="s">
        <v>42</v>
      </c>
      <c r="C632" s="37" t="s">
        <v>43</v>
      </c>
      <c r="D632" s="37" t="s">
        <v>44</v>
      </c>
      <c r="E632" s="37" t="s">
        <v>2917</v>
      </c>
      <c r="F632" s="37" t="s">
        <v>112</v>
      </c>
      <c r="G632" s="37" t="s">
        <v>2918</v>
      </c>
      <c r="H632" s="37" t="s">
        <v>48</v>
      </c>
      <c r="I632" s="73" t="s">
        <v>2919</v>
      </c>
      <c r="J632" s="34">
        <v>20</v>
      </c>
      <c r="K632" s="34">
        <v>20</v>
      </c>
      <c r="L632" s="33"/>
      <c r="M632" s="33"/>
      <c r="N632" s="73" t="s">
        <v>2920</v>
      </c>
      <c r="O632" s="73" t="s">
        <v>52</v>
      </c>
      <c r="P632" s="218">
        <v>48</v>
      </c>
      <c r="Q632" s="37" t="s">
        <v>52</v>
      </c>
      <c r="R632" s="37" t="s">
        <v>52</v>
      </c>
      <c r="S632" s="37" t="s">
        <v>52</v>
      </c>
      <c r="T632" s="37" t="s">
        <v>2042</v>
      </c>
      <c r="U632" s="37" t="s">
        <v>118</v>
      </c>
      <c r="V632" s="37" t="s">
        <v>2921</v>
      </c>
      <c r="W632" s="91" t="s">
        <v>2922</v>
      </c>
      <c r="X632" s="34" t="s">
        <v>56</v>
      </c>
      <c r="Y632" s="114">
        <v>45444</v>
      </c>
      <c r="Z632" s="114">
        <v>45627</v>
      </c>
      <c r="AA632" s="104" t="s">
        <v>518</v>
      </c>
      <c r="AB632" s="37"/>
      <c r="AC632" s="37"/>
      <c r="AD632" s="115" t="s">
        <v>2043</v>
      </c>
      <c r="AE632" s="105"/>
      <c r="AF632" s="205"/>
      <c r="AG632" s="34" t="s">
        <v>52</v>
      </c>
      <c r="AH632" s="34">
        <v>20</v>
      </c>
      <c r="AI632" s="34">
        <v>20</v>
      </c>
      <c r="AJ632" s="33"/>
      <c r="AK632" s="33"/>
      <c r="AL632" s="213"/>
      <c r="AN632" s="214"/>
    </row>
    <row r="633" s="2" customFormat="1" ht="93" hidden="1" customHeight="1" spans="1:40">
      <c r="A633" s="33">
        <v>313</v>
      </c>
      <c r="B633" s="34" t="s">
        <v>42</v>
      </c>
      <c r="C633" s="37" t="s">
        <v>43</v>
      </c>
      <c r="D633" s="37" t="s">
        <v>44</v>
      </c>
      <c r="E633" s="37" t="s">
        <v>2923</v>
      </c>
      <c r="F633" s="37" t="s">
        <v>112</v>
      </c>
      <c r="G633" s="37" t="s">
        <v>112</v>
      </c>
      <c r="H633" s="37" t="s">
        <v>48</v>
      </c>
      <c r="I633" s="73" t="s">
        <v>2924</v>
      </c>
      <c r="J633" s="34">
        <v>83</v>
      </c>
      <c r="K633" s="34">
        <v>83</v>
      </c>
      <c r="L633" s="33"/>
      <c r="M633" s="33"/>
      <c r="N633" s="73" t="s">
        <v>2925</v>
      </c>
      <c r="O633" s="73" t="s">
        <v>52</v>
      </c>
      <c r="P633" s="218">
        <v>1122</v>
      </c>
      <c r="Q633" s="37" t="s">
        <v>52</v>
      </c>
      <c r="R633" s="37" t="s">
        <v>52</v>
      </c>
      <c r="S633" s="37" t="s">
        <v>52</v>
      </c>
      <c r="T633" s="37" t="s">
        <v>2042</v>
      </c>
      <c r="U633" s="37" t="s">
        <v>118</v>
      </c>
      <c r="V633" s="37" t="s">
        <v>2921</v>
      </c>
      <c r="W633" s="91" t="s">
        <v>2922</v>
      </c>
      <c r="X633" s="34" t="s">
        <v>56</v>
      </c>
      <c r="Y633" s="114">
        <v>45444</v>
      </c>
      <c r="Z633" s="114">
        <v>45627</v>
      </c>
      <c r="AA633" s="104" t="s">
        <v>518</v>
      </c>
      <c r="AB633" s="37"/>
      <c r="AC633" s="37"/>
      <c r="AD633" s="115" t="s">
        <v>2043</v>
      </c>
      <c r="AE633" s="105"/>
      <c r="AF633" s="205"/>
      <c r="AG633" s="34" t="s">
        <v>52</v>
      </c>
      <c r="AH633" s="34">
        <v>83</v>
      </c>
      <c r="AI633" s="34">
        <v>83</v>
      </c>
      <c r="AJ633" s="33"/>
      <c r="AK633" s="33"/>
      <c r="AL633" s="213"/>
      <c r="AN633" s="214"/>
    </row>
    <row r="634" s="2" customFormat="1" ht="93" hidden="1" customHeight="1" spans="1:40">
      <c r="A634" s="34">
        <v>314</v>
      </c>
      <c r="B634" s="34" t="s">
        <v>864</v>
      </c>
      <c r="C634" s="37" t="s">
        <v>865</v>
      </c>
      <c r="D634" s="37" t="s">
        <v>2037</v>
      </c>
      <c r="E634" s="37" t="s">
        <v>2926</v>
      </c>
      <c r="F634" s="37" t="s">
        <v>366</v>
      </c>
      <c r="G634" s="37" t="s">
        <v>2927</v>
      </c>
      <c r="H634" s="37" t="s">
        <v>48</v>
      </c>
      <c r="I634" s="73" t="s">
        <v>2928</v>
      </c>
      <c r="J634" s="34">
        <v>8</v>
      </c>
      <c r="K634" s="34">
        <v>8</v>
      </c>
      <c r="L634" s="33"/>
      <c r="M634" s="33"/>
      <c r="N634" s="73" t="s">
        <v>2929</v>
      </c>
      <c r="O634" s="73" t="s">
        <v>52</v>
      </c>
      <c r="P634" s="218">
        <v>975</v>
      </c>
      <c r="Q634" s="37" t="s">
        <v>52</v>
      </c>
      <c r="R634" s="37" t="s">
        <v>52</v>
      </c>
      <c r="S634" s="37" t="s">
        <v>52</v>
      </c>
      <c r="T634" s="37" t="s">
        <v>2042</v>
      </c>
      <c r="U634" s="37" t="s">
        <v>371</v>
      </c>
      <c r="V634" s="37" t="s">
        <v>2048</v>
      </c>
      <c r="W634" s="91" t="s">
        <v>2049</v>
      </c>
      <c r="X634" s="34" t="s">
        <v>56</v>
      </c>
      <c r="Y634" s="114">
        <v>45444</v>
      </c>
      <c r="Z634" s="114">
        <v>45627</v>
      </c>
      <c r="AA634" s="104" t="s">
        <v>518</v>
      </c>
      <c r="AB634" s="37"/>
      <c r="AC634" s="37"/>
      <c r="AD634" s="115" t="s">
        <v>2043</v>
      </c>
      <c r="AE634" s="105"/>
      <c r="AF634" s="205"/>
      <c r="AG634" s="34" t="s">
        <v>52</v>
      </c>
      <c r="AH634" s="34">
        <v>8</v>
      </c>
      <c r="AI634" s="34">
        <v>8</v>
      </c>
      <c r="AJ634" s="33"/>
      <c r="AK634" s="33"/>
      <c r="AL634" s="213"/>
      <c r="AN634" s="214"/>
    </row>
    <row r="635" s="2" customFormat="1" ht="93" hidden="1" customHeight="1" spans="1:40">
      <c r="A635" s="34">
        <v>315</v>
      </c>
      <c r="B635" s="34" t="s">
        <v>864</v>
      </c>
      <c r="C635" s="37" t="s">
        <v>865</v>
      </c>
      <c r="D635" s="37" t="s">
        <v>2037</v>
      </c>
      <c r="E635" s="37" t="s">
        <v>2930</v>
      </c>
      <c r="F635" s="37" t="s">
        <v>366</v>
      </c>
      <c r="G635" s="37" t="s">
        <v>2931</v>
      </c>
      <c r="H635" s="37" t="s">
        <v>48</v>
      </c>
      <c r="I635" s="73" t="s">
        <v>2932</v>
      </c>
      <c r="J635" s="34">
        <v>8</v>
      </c>
      <c r="K635" s="34">
        <v>8</v>
      </c>
      <c r="L635" s="33"/>
      <c r="M635" s="33"/>
      <c r="N635" s="73" t="s">
        <v>2933</v>
      </c>
      <c r="O635" s="73" t="s">
        <v>52</v>
      </c>
      <c r="P635" s="218">
        <v>421</v>
      </c>
      <c r="Q635" s="37" t="s">
        <v>52</v>
      </c>
      <c r="R635" s="37" t="s">
        <v>52</v>
      </c>
      <c r="S635" s="37" t="s">
        <v>52</v>
      </c>
      <c r="T635" s="37" t="s">
        <v>2042</v>
      </c>
      <c r="U635" s="37" t="s">
        <v>371</v>
      </c>
      <c r="V635" s="37" t="s">
        <v>2048</v>
      </c>
      <c r="W635" s="91" t="s">
        <v>2049</v>
      </c>
      <c r="X635" s="34" t="s">
        <v>56</v>
      </c>
      <c r="Y635" s="114">
        <v>45444</v>
      </c>
      <c r="Z635" s="114">
        <v>45627</v>
      </c>
      <c r="AA635" s="104" t="s">
        <v>518</v>
      </c>
      <c r="AB635" s="37"/>
      <c r="AC635" s="37"/>
      <c r="AD635" s="115" t="s">
        <v>2043</v>
      </c>
      <c r="AE635" s="105"/>
      <c r="AF635" s="205"/>
      <c r="AG635" s="34" t="s">
        <v>52</v>
      </c>
      <c r="AH635" s="34">
        <v>8</v>
      </c>
      <c r="AI635" s="34">
        <v>8</v>
      </c>
      <c r="AJ635" s="33"/>
      <c r="AK635" s="33"/>
      <c r="AL635" s="213"/>
      <c r="AN635" s="214"/>
    </row>
    <row r="636" s="16" customFormat="1" ht="116" hidden="1" customHeight="1" spans="1:40">
      <c r="A636" s="33">
        <v>316</v>
      </c>
      <c r="B636" s="34" t="s">
        <v>864</v>
      </c>
      <c r="C636" s="34" t="s">
        <v>1399</v>
      </c>
      <c r="D636" s="34" t="s">
        <v>2934</v>
      </c>
      <c r="E636" s="34" t="s">
        <v>2935</v>
      </c>
      <c r="F636" s="34" t="s">
        <v>130</v>
      </c>
      <c r="G636" s="34" t="s">
        <v>2192</v>
      </c>
      <c r="H636" s="34" t="s">
        <v>48</v>
      </c>
      <c r="I636" s="59" t="s">
        <v>2936</v>
      </c>
      <c r="J636" s="34">
        <v>30</v>
      </c>
      <c r="K636" s="34">
        <v>30</v>
      </c>
      <c r="L636" s="34"/>
      <c r="M636" s="34"/>
      <c r="N636" s="59" t="s">
        <v>2937</v>
      </c>
      <c r="O636" s="59"/>
      <c r="P636" s="156">
        <v>1385</v>
      </c>
      <c r="Q636" s="34" t="s">
        <v>52</v>
      </c>
      <c r="R636" s="34" t="s">
        <v>52</v>
      </c>
      <c r="S636" s="34" t="s">
        <v>52</v>
      </c>
      <c r="T636" s="34" t="s">
        <v>2938</v>
      </c>
      <c r="U636" s="34" t="s">
        <v>134</v>
      </c>
      <c r="V636" s="34" t="s">
        <v>135</v>
      </c>
      <c r="W636" s="87">
        <v>18887998999</v>
      </c>
      <c r="X636" s="34" t="s">
        <v>56</v>
      </c>
      <c r="Y636" s="107">
        <v>45292</v>
      </c>
      <c r="Z636" s="107">
        <v>45567</v>
      </c>
      <c r="AA636" s="104" t="s">
        <v>57</v>
      </c>
      <c r="AB636" s="34"/>
      <c r="AC636" s="34"/>
      <c r="AD636" s="115" t="s">
        <v>2939</v>
      </c>
      <c r="AE636" s="105"/>
      <c r="AF636" s="205"/>
      <c r="AG636" s="34" t="s">
        <v>59</v>
      </c>
      <c r="AH636" s="34">
        <v>30</v>
      </c>
      <c r="AI636" s="34">
        <v>30</v>
      </c>
      <c r="AJ636" s="34"/>
      <c r="AK636" s="34">
        <f t="shared" ref="AK636:AK665" si="29">AH636-AI636-AJ636</f>
        <v>0</v>
      </c>
      <c r="AL636" s="213">
        <f t="shared" ref="AL636:AL663" si="30">J636-AH636</f>
        <v>0</v>
      </c>
      <c r="AN636" s="214"/>
    </row>
    <row r="637" s="16" customFormat="1" ht="115" hidden="1" customHeight="1" spans="1:40">
      <c r="A637" s="34">
        <v>317</v>
      </c>
      <c r="B637" s="34" t="s">
        <v>864</v>
      </c>
      <c r="C637" s="34" t="s">
        <v>1399</v>
      </c>
      <c r="D637" s="34" t="s">
        <v>2934</v>
      </c>
      <c r="E637" s="34" t="s">
        <v>2940</v>
      </c>
      <c r="F637" s="34" t="s">
        <v>130</v>
      </c>
      <c r="G637" s="34" t="s">
        <v>131</v>
      </c>
      <c r="H637" s="34" t="s">
        <v>48</v>
      </c>
      <c r="I637" s="59" t="s">
        <v>2941</v>
      </c>
      <c r="J637" s="34">
        <v>30</v>
      </c>
      <c r="K637" s="34">
        <v>30</v>
      </c>
      <c r="L637" s="34"/>
      <c r="M637" s="34"/>
      <c r="N637" s="59" t="s">
        <v>2942</v>
      </c>
      <c r="O637" s="59"/>
      <c r="P637" s="156">
        <v>1084</v>
      </c>
      <c r="Q637" s="34" t="s">
        <v>52</v>
      </c>
      <c r="R637" s="34" t="s">
        <v>52</v>
      </c>
      <c r="S637" s="34" t="s">
        <v>52</v>
      </c>
      <c r="T637" s="34" t="s">
        <v>2938</v>
      </c>
      <c r="U637" s="34" t="s">
        <v>134</v>
      </c>
      <c r="V637" s="34" t="s">
        <v>135</v>
      </c>
      <c r="W637" s="87">
        <v>18887998999</v>
      </c>
      <c r="X637" s="34" t="s">
        <v>56</v>
      </c>
      <c r="Y637" s="107">
        <v>45292</v>
      </c>
      <c r="Z637" s="107">
        <v>45567</v>
      </c>
      <c r="AA637" s="104" t="s">
        <v>57</v>
      </c>
      <c r="AB637" s="34"/>
      <c r="AC637" s="34"/>
      <c r="AD637" s="115" t="s">
        <v>2939</v>
      </c>
      <c r="AE637" s="105"/>
      <c r="AF637" s="205"/>
      <c r="AG637" s="34" t="s">
        <v>59</v>
      </c>
      <c r="AH637" s="34">
        <v>30</v>
      </c>
      <c r="AI637" s="34">
        <v>30</v>
      </c>
      <c r="AJ637" s="34"/>
      <c r="AK637" s="34">
        <f t="shared" si="29"/>
        <v>0</v>
      </c>
      <c r="AL637" s="213">
        <f t="shared" si="30"/>
        <v>0</v>
      </c>
      <c r="AN637" s="214"/>
    </row>
    <row r="638" s="16" customFormat="1" ht="105" hidden="1" customHeight="1" spans="1:40">
      <c r="A638" s="34">
        <v>318</v>
      </c>
      <c r="B638" s="34" t="s">
        <v>864</v>
      </c>
      <c r="C638" s="34" t="s">
        <v>1399</v>
      </c>
      <c r="D638" s="34" t="s">
        <v>2934</v>
      </c>
      <c r="E638" s="34" t="s">
        <v>2943</v>
      </c>
      <c r="F638" s="34" t="s">
        <v>130</v>
      </c>
      <c r="G638" s="34" t="s">
        <v>2188</v>
      </c>
      <c r="H638" s="34" t="s">
        <v>48</v>
      </c>
      <c r="I638" s="59" t="s">
        <v>2944</v>
      </c>
      <c r="J638" s="34">
        <v>30</v>
      </c>
      <c r="K638" s="34">
        <v>30</v>
      </c>
      <c r="L638" s="34"/>
      <c r="M638" s="34"/>
      <c r="N638" s="59" t="s">
        <v>2945</v>
      </c>
      <c r="O638" s="59"/>
      <c r="P638" s="156">
        <v>668</v>
      </c>
      <c r="Q638" s="34" t="s">
        <v>52</v>
      </c>
      <c r="R638" s="34" t="s">
        <v>52</v>
      </c>
      <c r="S638" s="34" t="s">
        <v>52</v>
      </c>
      <c r="T638" s="34" t="s">
        <v>2938</v>
      </c>
      <c r="U638" s="34" t="s">
        <v>134</v>
      </c>
      <c r="V638" s="34" t="s">
        <v>135</v>
      </c>
      <c r="W638" s="87">
        <v>18887998999</v>
      </c>
      <c r="X638" s="34" t="s">
        <v>56</v>
      </c>
      <c r="Y638" s="107">
        <v>45292</v>
      </c>
      <c r="Z638" s="107">
        <v>45567</v>
      </c>
      <c r="AA638" s="104" t="s">
        <v>57</v>
      </c>
      <c r="AB638" s="34"/>
      <c r="AC638" s="34"/>
      <c r="AD638" s="115" t="s">
        <v>2939</v>
      </c>
      <c r="AE638" s="105"/>
      <c r="AF638" s="205"/>
      <c r="AG638" s="34" t="s">
        <v>59</v>
      </c>
      <c r="AH638" s="34">
        <v>30</v>
      </c>
      <c r="AI638" s="34">
        <v>30</v>
      </c>
      <c r="AJ638" s="34"/>
      <c r="AK638" s="34">
        <f t="shared" si="29"/>
        <v>0</v>
      </c>
      <c r="AL638" s="213">
        <f t="shared" si="30"/>
        <v>0</v>
      </c>
      <c r="AN638" s="214"/>
    </row>
    <row r="639" s="16" customFormat="1" ht="105" hidden="1" customHeight="1" spans="1:40">
      <c r="A639" s="33">
        <v>319</v>
      </c>
      <c r="B639" s="34" t="s">
        <v>864</v>
      </c>
      <c r="C639" s="34" t="s">
        <v>1399</v>
      </c>
      <c r="D639" s="34" t="s">
        <v>2934</v>
      </c>
      <c r="E639" s="34" t="s">
        <v>2946</v>
      </c>
      <c r="F639" s="34" t="s">
        <v>130</v>
      </c>
      <c r="G639" s="34" t="s">
        <v>1595</v>
      </c>
      <c r="H639" s="34" t="s">
        <v>48</v>
      </c>
      <c r="I639" s="59" t="s">
        <v>2947</v>
      </c>
      <c r="J639" s="34">
        <v>30</v>
      </c>
      <c r="K639" s="34">
        <v>30</v>
      </c>
      <c r="L639" s="34"/>
      <c r="M639" s="34"/>
      <c r="N639" s="59" t="s">
        <v>2948</v>
      </c>
      <c r="O639" s="59"/>
      <c r="P639" s="156">
        <v>373</v>
      </c>
      <c r="Q639" s="34" t="s">
        <v>52</v>
      </c>
      <c r="R639" s="34" t="s">
        <v>52</v>
      </c>
      <c r="S639" s="34" t="s">
        <v>52</v>
      </c>
      <c r="T639" s="34" t="s">
        <v>2938</v>
      </c>
      <c r="U639" s="34" t="s">
        <v>134</v>
      </c>
      <c r="V639" s="34" t="s">
        <v>135</v>
      </c>
      <c r="W639" s="87">
        <v>18887998999</v>
      </c>
      <c r="X639" s="34" t="s">
        <v>56</v>
      </c>
      <c r="Y639" s="107">
        <v>45293</v>
      </c>
      <c r="Z639" s="107">
        <v>45568</v>
      </c>
      <c r="AA639" s="104" t="s">
        <v>57</v>
      </c>
      <c r="AB639" s="34"/>
      <c r="AC639" s="34"/>
      <c r="AD639" s="115" t="s">
        <v>2939</v>
      </c>
      <c r="AE639" s="105"/>
      <c r="AF639" s="205"/>
      <c r="AG639" s="34" t="s">
        <v>59</v>
      </c>
      <c r="AH639" s="34">
        <v>30</v>
      </c>
      <c r="AI639" s="34">
        <v>30</v>
      </c>
      <c r="AJ639" s="34"/>
      <c r="AK639" s="34">
        <f t="shared" si="29"/>
        <v>0</v>
      </c>
      <c r="AL639" s="213">
        <f t="shared" si="30"/>
        <v>0</v>
      </c>
      <c r="AN639" s="214"/>
    </row>
    <row r="640" s="16" customFormat="1" ht="105" hidden="1" customHeight="1" spans="1:40">
      <c r="A640" s="34">
        <v>320</v>
      </c>
      <c r="B640" s="34" t="s">
        <v>864</v>
      </c>
      <c r="C640" s="34" t="s">
        <v>1399</v>
      </c>
      <c r="D640" s="34" t="s">
        <v>2934</v>
      </c>
      <c r="E640" s="34" t="s">
        <v>2949</v>
      </c>
      <c r="F640" s="34" t="s">
        <v>130</v>
      </c>
      <c r="G640" s="34" t="s">
        <v>2950</v>
      </c>
      <c r="H640" s="34" t="s">
        <v>48</v>
      </c>
      <c r="I640" s="59" t="s">
        <v>2951</v>
      </c>
      <c r="J640" s="34">
        <v>30</v>
      </c>
      <c r="K640" s="34">
        <v>30</v>
      </c>
      <c r="L640" s="34"/>
      <c r="M640" s="34"/>
      <c r="N640" s="59" t="s">
        <v>2952</v>
      </c>
      <c r="O640" s="59"/>
      <c r="P640" s="156">
        <v>1446</v>
      </c>
      <c r="Q640" s="34" t="s">
        <v>52</v>
      </c>
      <c r="R640" s="34" t="s">
        <v>52</v>
      </c>
      <c r="S640" s="34" t="s">
        <v>52</v>
      </c>
      <c r="T640" s="34" t="s">
        <v>2938</v>
      </c>
      <c r="U640" s="34" t="s">
        <v>134</v>
      </c>
      <c r="V640" s="34" t="s">
        <v>135</v>
      </c>
      <c r="W640" s="87">
        <v>18887998999</v>
      </c>
      <c r="X640" s="34" t="s">
        <v>56</v>
      </c>
      <c r="Y640" s="107">
        <v>45296</v>
      </c>
      <c r="Z640" s="107">
        <v>45571</v>
      </c>
      <c r="AA640" s="104" t="s">
        <v>57</v>
      </c>
      <c r="AB640" s="34"/>
      <c r="AC640" s="34"/>
      <c r="AD640" s="115" t="s">
        <v>2939</v>
      </c>
      <c r="AE640" s="105"/>
      <c r="AF640" s="205"/>
      <c r="AG640" s="34" t="s">
        <v>59</v>
      </c>
      <c r="AH640" s="34">
        <v>30</v>
      </c>
      <c r="AI640" s="34">
        <v>30</v>
      </c>
      <c r="AJ640" s="34"/>
      <c r="AK640" s="34">
        <f t="shared" si="29"/>
        <v>0</v>
      </c>
      <c r="AL640" s="213">
        <f t="shared" si="30"/>
        <v>0</v>
      </c>
      <c r="AN640" s="214"/>
    </row>
    <row r="641" s="16" customFormat="1" ht="105" hidden="1" customHeight="1" spans="1:40">
      <c r="A641" s="34">
        <v>321</v>
      </c>
      <c r="B641" s="34" t="s">
        <v>864</v>
      </c>
      <c r="C641" s="34" t="s">
        <v>1399</v>
      </c>
      <c r="D641" s="34" t="s">
        <v>2934</v>
      </c>
      <c r="E641" s="34" t="s">
        <v>2953</v>
      </c>
      <c r="F641" s="34" t="s">
        <v>130</v>
      </c>
      <c r="G641" s="34" t="s">
        <v>2954</v>
      </c>
      <c r="H641" s="34" t="s">
        <v>48</v>
      </c>
      <c r="I641" s="59" t="s">
        <v>2955</v>
      </c>
      <c r="J641" s="34">
        <v>30</v>
      </c>
      <c r="K641" s="34">
        <v>30</v>
      </c>
      <c r="L641" s="34"/>
      <c r="M641" s="34"/>
      <c r="N641" s="59" t="s">
        <v>2956</v>
      </c>
      <c r="O641" s="59"/>
      <c r="P641" s="156">
        <v>2678</v>
      </c>
      <c r="Q641" s="34" t="s">
        <v>52</v>
      </c>
      <c r="R641" s="34" t="s">
        <v>52</v>
      </c>
      <c r="S641" s="34" t="s">
        <v>52</v>
      </c>
      <c r="T641" s="34" t="s">
        <v>2938</v>
      </c>
      <c r="U641" s="34" t="s">
        <v>134</v>
      </c>
      <c r="V641" s="34" t="s">
        <v>135</v>
      </c>
      <c r="W641" s="87">
        <v>18887998999</v>
      </c>
      <c r="X641" s="34" t="s">
        <v>56</v>
      </c>
      <c r="Y641" s="107">
        <v>45300</v>
      </c>
      <c r="Z641" s="107">
        <v>45575</v>
      </c>
      <c r="AA641" s="104" t="s">
        <v>57</v>
      </c>
      <c r="AB641" s="34"/>
      <c r="AC641" s="34"/>
      <c r="AD641" s="115" t="s">
        <v>2939</v>
      </c>
      <c r="AE641" s="105"/>
      <c r="AF641" s="205"/>
      <c r="AG641" s="34" t="s">
        <v>59</v>
      </c>
      <c r="AH641" s="34">
        <v>30</v>
      </c>
      <c r="AI641" s="34">
        <v>30</v>
      </c>
      <c r="AJ641" s="34"/>
      <c r="AK641" s="34">
        <f t="shared" si="29"/>
        <v>0</v>
      </c>
      <c r="AL641" s="213">
        <f t="shared" si="30"/>
        <v>0</v>
      </c>
      <c r="AN641" s="214"/>
    </row>
    <row r="642" s="16" customFormat="1" ht="105" hidden="1" customHeight="1" spans="1:40">
      <c r="A642" s="33">
        <v>322</v>
      </c>
      <c r="B642" s="34" t="s">
        <v>864</v>
      </c>
      <c r="C642" s="34" t="s">
        <v>1399</v>
      </c>
      <c r="D642" s="34" t="s">
        <v>2934</v>
      </c>
      <c r="E642" s="34" t="s">
        <v>2957</v>
      </c>
      <c r="F642" s="34" t="s">
        <v>112</v>
      </c>
      <c r="G642" s="34" t="s">
        <v>113</v>
      </c>
      <c r="H642" s="34" t="s">
        <v>48</v>
      </c>
      <c r="I642" s="59" t="s">
        <v>2958</v>
      </c>
      <c r="J642" s="34">
        <v>30</v>
      </c>
      <c r="K642" s="34">
        <v>30</v>
      </c>
      <c r="L642" s="34"/>
      <c r="M642" s="34"/>
      <c r="N642" s="59" t="s">
        <v>2959</v>
      </c>
      <c r="O642" s="59"/>
      <c r="P642" s="156">
        <v>7603</v>
      </c>
      <c r="Q642" s="34" t="s">
        <v>52</v>
      </c>
      <c r="R642" s="34" t="s">
        <v>52</v>
      </c>
      <c r="S642" s="34" t="s">
        <v>52</v>
      </c>
      <c r="T642" s="40" t="s">
        <v>2938</v>
      </c>
      <c r="U642" s="34" t="s">
        <v>118</v>
      </c>
      <c r="V642" s="34" t="s">
        <v>119</v>
      </c>
      <c r="W642" s="87">
        <v>13769875596</v>
      </c>
      <c r="X642" s="34" t="s">
        <v>56</v>
      </c>
      <c r="Y642" s="107">
        <v>45292</v>
      </c>
      <c r="Z642" s="107">
        <v>45627</v>
      </c>
      <c r="AA642" s="104" t="s">
        <v>57</v>
      </c>
      <c r="AB642" s="34"/>
      <c r="AC642" s="34"/>
      <c r="AD642" s="115" t="s">
        <v>2939</v>
      </c>
      <c r="AE642" s="105"/>
      <c r="AF642" s="205"/>
      <c r="AG642" s="34" t="s">
        <v>59</v>
      </c>
      <c r="AH642" s="34">
        <v>30</v>
      </c>
      <c r="AI642" s="34">
        <v>30</v>
      </c>
      <c r="AJ642" s="34"/>
      <c r="AK642" s="34">
        <f t="shared" si="29"/>
        <v>0</v>
      </c>
      <c r="AL642" s="213">
        <f t="shared" si="30"/>
        <v>0</v>
      </c>
      <c r="AN642" s="214"/>
    </row>
    <row r="643" s="16" customFormat="1" ht="105" hidden="1" customHeight="1" spans="1:40">
      <c r="A643" s="34">
        <v>323</v>
      </c>
      <c r="B643" s="34" t="s">
        <v>864</v>
      </c>
      <c r="C643" s="34" t="s">
        <v>1399</v>
      </c>
      <c r="D643" s="34" t="s">
        <v>2934</v>
      </c>
      <c r="E643" s="34" t="s">
        <v>2960</v>
      </c>
      <c r="F643" s="34" t="s">
        <v>112</v>
      </c>
      <c r="G643" s="34" t="s">
        <v>2961</v>
      </c>
      <c r="H643" s="34" t="s">
        <v>48</v>
      </c>
      <c r="I643" s="59" t="s">
        <v>2962</v>
      </c>
      <c r="J643" s="34">
        <v>30</v>
      </c>
      <c r="K643" s="34">
        <v>30</v>
      </c>
      <c r="L643" s="34"/>
      <c r="M643" s="34"/>
      <c r="N643" s="59" t="s">
        <v>2963</v>
      </c>
      <c r="O643" s="59"/>
      <c r="P643" s="156">
        <v>3256</v>
      </c>
      <c r="Q643" s="34" t="s">
        <v>52</v>
      </c>
      <c r="R643" s="34" t="s">
        <v>52</v>
      </c>
      <c r="S643" s="34" t="s">
        <v>52</v>
      </c>
      <c r="T643" s="40" t="s">
        <v>2938</v>
      </c>
      <c r="U643" s="34" t="s">
        <v>118</v>
      </c>
      <c r="V643" s="34" t="s">
        <v>119</v>
      </c>
      <c r="W643" s="87">
        <v>13769875596</v>
      </c>
      <c r="X643" s="34" t="s">
        <v>56</v>
      </c>
      <c r="Y643" s="107">
        <v>45292</v>
      </c>
      <c r="Z643" s="107">
        <v>45627</v>
      </c>
      <c r="AA643" s="104" t="s">
        <v>57</v>
      </c>
      <c r="AB643" s="34"/>
      <c r="AC643" s="34"/>
      <c r="AD643" s="115" t="s">
        <v>2939</v>
      </c>
      <c r="AE643" s="105"/>
      <c r="AF643" s="205"/>
      <c r="AG643" s="34" t="s">
        <v>59</v>
      </c>
      <c r="AH643" s="34">
        <v>30</v>
      </c>
      <c r="AI643" s="34">
        <v>30</v>
      </c>
      <c r="AJ643" s="34"/>
      <c r="AK643" s="34">
        <f t="shared" si="29"/>
        <v>0</v>
      </c>
      <c r="AL643" s="213">
        <f t="shared" si="30"/>
        <v>0</v>
      </c>
      <c r="AN643" s="214"/>
    </row>
    <row r="644" s="16" customFormat="1" ht="105" hidden="1" customHeight="1" spans="1:40">
      <c r="A644" s="34">
        <v>324</v>
      </c>
      <c r="B644" s="34" t="s">
        <v>864</v>
      </c>
      <c r="C644" s="34" t="s">
        <v>1399</v>
      </c>
      <c r="D644" s="34" t="s">
        <v>2934</v>
      </c>
      <c r="E644" s="34" t="s">
        <v>2964</v>
      </c>
      <c r="F644" s="34" t="s">
        <v>112</v>
      </c>
      <c r="G644" s="34" t="s">
        <v>2965</v>
      </c>
      <c r="H644" s="34" t="s">
        <v>48</v>
      </c>
      <c r="I644" s="59" t="s">
        <v>2962</v>
      </c>
      <c r="J644" s="34">
        <v>30</v>
      </c>
      <c r="K644" s="34">
        <v>30</v>
      </c>
      <c r="L644" s="34"/>
      <c r="M644" s="34"/>
      <c r="N644" s="59" t="s">
        <v>2966</v>
      </c>
      <c r="O644" s="59"/>
      <c r="P644" s="156">
        <v>1630</v>
      </c>
      <c r="Q644" s="34" t="s">
        <v>52</v>
      </c>
      <c r="R644" s="34" t="s">
        <v>52</v>
      </c>
      <c r="S644" s="34" t="s">
        <v>52</v>
      </c>
      <c r="T644" s="40" t="s">
        <v>2938</v>
      </c>
      <c r="U644" s="34" t="s">
        <v>118</v>
      </c>
      <c r="V644" s="34" t="s">
        <v>119</v>
      </c>
      <c r="W644" s="87">
        <v>13769875596</v>
      </c>
      <c r="X644" s="34" t="s">
        <v>56</v>
      </c>
      <c r="Y644" s="107">
        <v>45295</v>
      </c>
      <c r="Z644" s="107">
        <v>45630</v>
      </c>
      <c r="AA644" s="104" t="s">
        <v>57</v>
      </c>
      <c r="AB644" s="34"/>
      <c r="AC644" s="34"/>
      <c r="AD644" s="115" t="s">
        <v>2939</v>
      </c>
      <c r="AE644" s="105"/>
      <c r="AF644" s="205"/>
      <c r="AG644" s="34" t="s">
        <v>59</v>
      </c>
      <c r="AH644" s="34">
        <v>30</v>
      </c>
      <c r="AI644" s="34">
        <v>30</v>
      </c>
      <c r="AJ644" s="34"/>
      <c r="AK644" s="34">
        <f t="shared" si="29"/>
        <v>0</v>
      </c>
      <c r="AL644" s="213">
        <f t="shared" si="30"/>
        <v>0</v>
      </c>
      <c r="AN644" s="214"/>
    </row>
    <row r="645" s="16" customFormat="1" ht="105" hidden="1" customHeight="1" spans="1:40">
      <c r="A645" s="33">
        <v>325</v>
      </c>
      <c r="B645" s="34" t="s">
        <v>864</v>
      </c>
      <c r="C645" s="34" t="s">
        <v>1399</v>
      </c>
      <c r="D645" s="34" t="s">
        <v>2934</v>
      </c>
      <c r="E645" s="34" t="s">
        <v>2967</v>
      </c>
      <c r="F645" s="34" t="s">
        <v>112</v>
      </c>
      <c r="G645" s="34" t="s">
        <v>2968</v>
      </c>
      <c r="H645" s="34" t="s">
        <v>48</v>
      </c>
      <c r="I645" s="59" t="s">
        <v>2962</v>
      </c>
      <c r="J645" s="34">
        <v>30</v>
      </c>
      <c r="K645" s="34">
        <v>30</v>
      </c>
      <c r="L645" s="34"/>
      <c r="M645" s="34"/>
      <c r="N645" s="59" t="s">
        <v>2969</v>
      </c>
      <c r="O645" s="59"/>
      <c r="P645" s="156">
        <v>1678</v>
      </c>
      <c r="Q645" s="34" t="s">
        <v>52</v>
      </c>
      <c r="R645" s="34" t="s">
        <v>52</v>
      </c>
      <c r="S645" s="34" t="s">
        <v>52</v>
      </c>
      <c r="T645" s="40" t="s">
        <v>2938</v>
      </c>
      <c r="U645" s="34" t="s">
        <v>118</v>
      </c>
      <c r="V645" s="34" t="s">
        <v>119</v>
      </c>
      <c r="W645" s="87">
        <v>13769875596</v>
      </c>
      <c r="X645" s="34" t="s">
        <v>56</v>
      </c>
      <c r="Y645" s="107">
        <v>45296</v>
      </c>
      <c r="Z645" s="107">
        <v>45631</v>
      </c>
      <c r="AA645" s="104" t="s">
        <v>57</v>
      </c>
      <c r="AB645" s="34"/>
      <c r="AC645" s="34"/>
      <c r="AD645" s="115" t="s">
        <v>2939</v>
      </c>
      <c r="AE645" s="105"/>
      <c r="AF645" s="205"/>
      <c r="AG645" s="34" t="s">
        <v>59</v>
      </c>
      <c r="AH645" s="34">
        <v>30</v>
      </c>
      <c r="AI645" s="34">
        <v>30</v>
      </c>
      <c r="AJ645" s="34"/>
      <c r="AK645" s="34">
        <f t="shared" si="29"/>
        <v>0</v>
      </c>
      <c r="AL645" s="213">
        <f t="shared" si="30"/>
        <v>0</v>
      </c>
      <c r="AN645" s="214"/>
    </row>
    <row r="646" s="16" customFormat="1" ht="105" hidden="1" customHeight="1" spans="1:40">
      <c r="A646" s="34">
        <v>326</v>
      </c>
      <c r="B646" s="34" t="s">
        <v>864</v>
      </c>
      <c r="C646" s="34" t="s">
        <v>1399</v>
      </c>
      <c r="D646" s="34" t="s">
        <v>2934</v>
      </c>
      <c r="E646" s="34" t="s">
        <v>2970</v>
      </c>
      <c r="F646" s="34" t="s">
        <v>112</v>
      </c>
      <c r="G646" s="34" t="s">
        <v>2971</v>
      </c>
      <c r="H646" s="34" t="s">
        <v>48</v>
      </c>
      <c r="I646" s="59" t="s">
        <v>2962</v>
      </c>
      <c r="J646" s="34">
        <v>30</v>
      </c>
      <c r="K646" s="34">
        <v>30</v>
      </c>
      <c r="L646" s="34"/>
      <c r="M646" s="34"/>
      <c r="N646" s="59" t="s">
        <v>2972</v>
      </c>
      <c r="O646" s="59"/>
      <c r="P646" s="156">
        <v>2558</v>
      </c>
      <c r="Q646" s="34" t="s">
        <v>52</v>
      </c>
      <c r="R646" s="34" t="s">
        <v>52</v>
      </c>
      <c r="S646" s="34" t="s">
        <v>52</v>
      </c>
      <c r="T646" s="40" t="s">
        <v>2938</v>
      </c>
      <c r="U646" s="34" t="s">
        <v>118</v>
      </c>
      <c r="V646" s="34" t="s">
        <v>119</v>
      </c>
      <c r="W646" s="87">
        <v>13769875596</v>
      </c>
      <c r="X646" s="34" t="s">
        <v>56</v>
      </c>
      <c r="Y646" s="107">
        <v>45297</v>
      </c>
      <c r="Z646" s="107">
        <v>45632</v>
      </c>
      <c r="AA646" s="104" t="s">
        <v>57</v>
      </c>
      <c r="AB646" s="34"/>
      <c r="AC646" s="34"/>
      <c r="AD646" s="115" t="s">
        <v>2939</v>
      </c>
      <c r="AE646" s="105"/>
      <c r="AF646" s="205"/>
      <c r="AG646" s="34" t="s">
        <v>59</v>
      </c>
      <c r="AH646" s="34">
        <v>30</v>
      </c>
      <c r="AI646" s="34">
        <v>30</v>
      </c>
      <c r="AJ646" s="34"/>
      <c r="AK646" s="34">
        <f t="shared" si="29"/>
        <v>0</v>
      </c>
      <c r="AL646" s="213">
        <f t="shared" si="30"/>
        <v>0</v>
      </c>
      <c r="AN646" s="214"/>
    </row>
    <row r="647" s="16" customFormat="1" ht="105" hidden="1" customHeight="1" spans="1:40">
      <c r="A647" s="34">
        <v>327</v>
      </c>
      <c r="B647" s="34" t="s">
        <v>864</v>
      </c>
      <c r="C647" s="34" t="s">
        <v>1399</v>
      </c>
      <c r="D647" s="34" t="s">
        <v>2934</v>
      </c>
      <c r="E647" s="34" t="s">
        <v>2973</v>
      </c>
      <c r="F647" s="34" t="s">
        <v>112</v>
      </c>
      <c r="G647" s="34" t="s">
        <v>569</v>
      </c>
      <c r="H647" s="34" t="s">
        <v>48</v>
      </c>
      <c r="I647" s="59" t="s">
        <v>2962</v>
      </c>
      <c r="J647" s="34">
        <v>30</v>
      </c>
      <c r="K647" s="34">
        <v>30</v>
      </c>
      <c r="L647" s="34"/>
      <c r="M647" s="34"/>
      <c r="N647" s="59" t="s">
        <v>2974</v>
      </c>
      <c r="O647" s="59"/>
      <c r="P647" s="156">
        <v>3346</v>
      </c>
      <c r="Q647" s="34" t="s">
        <v>52</v>
      </c>
      <c r="R647" s="34" t="s">
        <v>52</v>
      </c>
      <c r="S647" s="34" t="s">
        <v>52</v>
      </c>
      <c r="T647" s="40" t="s">
        <v>2938</v>
      </c>
      <c r="U647" s="34" t="s">
        <v>118</v>
      </c>
      <c r="V647" s="34" t="s">
        <v>119</v>
      </c>
      <c r="W647" s="87">
        <v>13769875596</v>
      </c>
      <c r="X647" s="34" t="s">
        <v>56</v>
      </c>
      <c r="Y647" s="107">
        <v>45298</v>
      </c>
      <c r="Z647" s="107">
        <v>45633</v>
      </c>
      <c r="AA647" s="104" t="s">
        <v>57</v>
      </c>
      <c r="AB647" s="34"/>
      <c r="AC647" s="34"/>
      <c r="AD647" s="115" t="s">
        <v>2939</v>
      </c>
      <c r="AE647" s="105"/>
      <c r="AF647" s="205"/>
      <c r="AG647" s="34" t="s">
        <v>59</v>
      </c>
      <c r="AH647" s="34">
        <v>30</v>
      </c>
      <c r="AI647" s="34">
        <v>30</v>
      </c>
      <c r="AJ647" s="34"/>
      <c r="AK647" s="34">
        <f t="shared" si="29"/>
        <v>0</v>
      </c>
      <c r="AL647" s="213">
        <f t="shared" si="30"/>
        <v>0</v>
      </c>
      <c r="AN647" s="214"/>
    </row>
    <row r="648" s="16" customFormat="1" ht="105" hidden="1" customHeight="1" spans="1:40">
      <c r="A648" s="33">
        <v>328</v>
      </c>
      <c r="B648" s="34" t="s">
        <v>864</v>
      </c>
      <c r="C648" s="34" t="s">
        <v>1399</v>
      </c>
      <c r="D648" s="34" t="s">
        <v>2934</v>
      </c>
      <c r="E648" s="34" t="s">
        <v>2975</v>
      </c>
      <c r="F648" s="34" t="s">
        <v>112</v>
      </c>
      <c r="G648" s="34" t="s">
        <v>2701</v>
      </c>
      <c r="H648" s="34" t="s">
        <v>48</v>
      </c>
      <c r="I648" s="59" t="s">
        <v>2962</v>
      </c>
      <c r="J648" s="34">
        <v>30</v>
      </c>
      <c r="K648" s="34">
        <v>30</v>
      </c>
      <c r="L648" s="34"/>
      <c r="M648" s="34"/>
      <c r="N648" s="59" t="s">
        <v>2976</v>
      </c>
      <c r="O648" s="59"/>
      <c r="P648" s="156">
        <v>2315</v>
      </c>
      <c r="Q648" s="34" t="s">
        <v>52</v>
      </c>
      <c r="R648" s="34" t="s">
        <v>52</v>
      </c>
      <c r="S648" s="34" t="s">
        <v>52</v>
      </c>
      <c r="T648" s="40" t="s">
        <v>2938</v>
      </c>
      <c r="U648" s="34" t="s">
        <v>118</v>
      </c>
      <c r="V648" s="34" t="s">
        <v>119</v>
      </c>
      <c r="W648" s="87">
        <v>13769875596</v>
      </c>
      <c r="X648" s="34" t="s">
        <v>56</v>
      </c>
      <c r="Y648" s="107">
        <v>45299</v>
      </c>
      <c r="Z648" s="107">
        <v>45634</v>
      </c>
      <c r="AA648" s="104" t="s">
        <v>57</v>
      </c>
      <c r="AB648" s="34"/>
      <c r="AC648" s="34"/>
      <c r="AD648" s="115" t="s">
        <v>2939</v>
      </c>
      <c r="AE648" s="105"/>
      <c r="AF648" s="205"/>
      <c r="AG648" s="34" t="s">
        <v>59</v>
      </c>
      <c r="AH648" s="34">
        <v>30</v>
      </c>
      <c r="AI648" s="34">
        <v>30</v>
      </c>
      <c r="AJ648" s="34"/>
      <c r="AK648" s="34">
        <f t="shared" si="29"/>
        <v>0</v>
      </c>
      <c r="AL648" s="213">
        <f t="shared" si="30"/>
        <v>0</v>
      </c>
      <c r="AN648" s="214"/>
    </row>
    <row r="649" s="16" customFormat="1" ht="104" hidden="1" customHeight="1" spans="1:40">
      <c r="A649" s="34">
        <v>329</v>
      </c>
      <c r="B649" s="34" t="s">
        <v>864</v>
      </c>
      <c r="C649" s="34" t="s">
        <v>1399</v>
      </c>
      <c r="D649" s="34" t="s">
        <v>2934</v>
      </c>
      <c r="E649" s="34" t="s">
        <v>2977</v>
      </c>
      <c r="F649" s="34" t="s">
        <v>112</v>
      </c>
      <c r="G649" s="34" t="s">
        <v>1111</v>
      </c>
      <c r="H649" s="34" t="s">
        <v>48</v>
      </c>
      <c r="I649" s="59" t="s">
        <v>2962</v>
      </c>
      <c r="J649" s="34">
        <v>30</v>
      </c>
      <c r="K649" s="34">
        <v>30</v>
      </c>
      <c r="L649" s="34"/>
      <c r="M649" s="34"/>
      <c r="N649" s="59" t="s">
        <v>2978</v>
      </c>
      <c r="O649" s="59"/>
      <c r="P649" s="156">
        <v>2772</v>
      </c>
      <c r="Q649" s="34" t="s">
        <v>52</v>
      </c>
      <c r="R649" s="34" t="s">
        <v>52</v>
      </c>
      <c r="S649" s="34" t="s">
        <v>52</v>
      </c>
      <c r="T649" s="40" t="s">
        <v>2938</v>
      </c>
      <c r="U649" s="34" t="s">
        <v>118</v>
      </c>
      <c r="V649" s="34" t="s">
        <v>119</v>
      </c>
      <c r="W649" s="87">
        <v>13769875596</v>
      </c>
      <c r="X649" s="34" t="s">
        <v>56</v>
      </c>
      <c r="Y649" s="107">
        <v>45301</v>
      </c>
      <c r="Z649" s="107">
        <v>45636</v>
      </c>
      <c r="AA649" s="104" t="s">
        <v>57</v>
      </c>
      <c r="AB649" s="34"/>
      <c r="AC649" s="34"/>
      <c r="AD649" s="115" t="s">
        <v>2939</v>
      </c>
      <c r="AE649" s="105"/>
      <c r="AF649" s="205"/>
      <c r="AG649" s="34" t="s">
        <v>59</v>
      </c>
      <c r="AH649" s="34">
        <v>30</v>
      </c>
      <c r="AI649" s="34">
        <v>30</v>
      </c>
      <c r="AJ649" s="34"/>
      <c r="AK649" s="34">
        <f t="shared" si="29"/>
        <v>0</v>
      </c>
      <c r="AL649" s="213">
        <f t="shared" si="30"/>
        <v>0</v>
      </c>
      <c r="AN649" s="214"/>
    </row>
    <row r="650" s="16" customFormat="1" ht="103" hidden="1" customHeight="1" spans="1:40">
      <c r="A650" s="34">
        <v>330</v>
      </c>
      <c r="B650" s="34" t="s">
        <v>864</v>
      </c>
      <c r="C650" s="34" t="s">
        <v>1399</v>
      </c>
      <c r="D650" s="34" t="s">
        <v>2934</v>
      </c>
      <c r="E650" s="34" t="s">
        <v>2979</v>
      </c>
      <c r="F650" s="34" t="s">
        <v>112</v>
      </c>
      <c r="G650" s="34" t="s">
        <v>2297</v>
      </c>
      <c r="H650" s="34" t="s">
        <v>48</v>
      </c>
      <c r="I650" s="59" t="s">
        <v>2962</v>
      </c>
      <c r="J650" s="34">
        <v>30</v>
      </c>
      <c r="K650" s="34">
        <v>30</v>
      </c>
      <c r="L650" s="34"/>
      <c r="M650" s="34"/>
      <c r="N650" s="59" t="s">
        <v>2980</v>
      </c>
      <c r="O650" s="59"/>
      <c r="P650" s="156">
        <v>1803</v>
      </c>
      <c r="Q650" s="34" t="s">
        <v>52</v>
      </c>
      <c r="R650" s="34" t="s">
        <v>52</v>
      </c>
      <c r="S650" s="34" t="s">
        <v>52</v>
      </c>
      <c r="T650" s="40" t="s">
        <v>2938</v>
      </c>
      <c r="U650" s="34" t="s">
        <v>118</v>
      </c>
      <c r="V650" s="34" t="s">
        <v>119</v>
      </c>
      <c r="W650" s="87">
        <v>13769875596</v>
      </c>
      <c r="X650" s="34" t="s">
        <v>56</v>
      </c>
      <c r="Y650" s="107">
        <v>45303</v>
      </c>
      <c r="Z650" s="107">
        <v>45638</v>
      </c>
      <c r="AA650" s="104" t="s">
        <v>57</v>
      </c>
      <c r="AB650" s="34"/>
      <c r="AC650" s="34"/>
      <c r="AD650" s="115" t="s">
        <v>2939</v>
      </c>
      <c r="AE650" s="105"/>
      <c r="AF650" s="205"/>
      <c r="AG650" s="34" t="s">
        <v>59</v>
      </c>
      <c r="AH650" s="34">
        <v>30</v>
      </c>
      <c r="AI650" s="34">
        <v>30</v>
      </c>
      <c r="AJ650" s="34"/>
      <c r="AK650" s="34">
        <f t="shared" si="29"/>
        <v>0</v>
      </c>
      <c r="AL650" s="213">
        <f t="shared" si="30"/>
        <v>0</v>
      </c>
      <c r="AN650" s="214"/>
    </row>
    <row r="651" s="16" customFormat="1" ht="127" hidden="1" customHeight="1" spans="1:40">
      <c r="A651" s="33">
        <v>331</v>
      </c>
      <c r="B651" s="34" t="s">
        <v>864</v>
      </c>
      <c r="C651" s="34" t="s">
        <v>1399</v>
      </c>
      <c r="D651" s="34" t="s">
        <v>2934</v>
      </c>
      <c r="E651" s="34" t="s">
        <v>2981</v>
      </c>
      <c r="F651" s="34" t="s">
        <v>248</v>
      </c>
      <c r="G651" s="34" t="s">
        <v>2982</v>
      </c>
      <c r="H651" s="34" t="s">
        <v>48</v>
      </c>
      <c r="I651" s="59" t="s">
        <v>2983</v>
      </c>
      <c r="J651" s="34">
        <v>30</v>
      </c>
      <c r="K651" s="34">
        <v>30</v>
      </c>
      <c r="L651" s="34"/>
      <c r="M651" s="34"/>
      <c r="N651" s="59" t="s">
        <v>2984</v>
      </c>
      <c r="O651" s="59"/>
      <c r="P651" s="156">
        <v>3780</v>
      </c>
      <c r="Q651" s="34" t="s">
        <v>52</v>
      </c>
      <c r="R651" s="34" t="s">
        <v>52</v>
      </c>
      <c r="S651" s="34" t="s">
        <v>52</v>
      </c>
      <c r="T651" s="40" t="s">
        <v>2938</v>
      </c>
      <c r="U651" s="34" t="s">
        <v>253</v>
      </c>
      <c r="V651" s="34" t="s">
        <v>254</v>
      </c>
      <c r="W651" s="87">
        <v>13577395188</v>
      </c>
      <c r="X651" s="34" t="s">
        <v>56</v>
      </c>
      <c r="Y651" s="107">
        <v>45294</v>
      </c>
      <c r="Z651" s="107">
        <v>45629</v>
      </c>
      <c r="AA651" s="104" t="s">
        <v>57</v>
      </c>
      <c r="AB651" s="34"/>
      <c r="AC651" s="34"/>
      <c r="AD651" s="115" t="s">
        <v>2939</v>
      </c>
      <c r="AE651" s="105"/>
      <c r="AF651" s="205"/>
      <c r="AG651" s="34" t="s">
        <v>59</v>
      </c>
      <c r="AH651" s="34">
        <v>30</v>
      </c>
      <c r="AI651" s="34">
        <v>30</v>
      </c>
      <c r="AJ651" s="34"/>
      <c r="AK651" s="34">
        <f t="shared" si="29"/>
        <v>0</v>
      </c>
      <c r="AL651" s="213">
        <f t="shared" si="30"/>
        <v>0</v>
      </c>
      <c r="AN651" s="214"/>
    </row>
    <row r="652" s="16" customFormat="1" ht="128" hidden="1" customHeight="1" spans="1:40">
      <c r="A652" s="34">
        <v>332</v>
      </c>
      <c r="B652" s="34" t="s">
        <v>864</v>
      </c>
      <c r="C652" s="34" t="s">
        <v>1399</v>
      </c>
      <c r="D652" s="34" t="s">
        <v>2934</v>
      </c>
      <c r="E652" s="34" t="s">
        <v>2985</v>
      </c>
      <c r="F652" s="34" t="s">
        <v>248</v>
      </c>
      <c r="G652" s="34" t="s">
        <v>2986</v>
      </c>
      <c r="H652" s="34" t="s">
        <v>48</v>
      </c>
      <c r="I652" s="59" t="s">
        <v>2987</v>
      </c>
      <c r="J652" s="34">
        <v>30</v>
      </c>
      <c r="K652" s="34">
        <v>30</v>
      </c>
      <c r="L652" s="34"/>
      <c r="M652" s="34"/>
      <c r="N652" s="59" t="s">
        <v>2988</v>
      </c>
      <c r="O652" s="59"/>
      <c r="P652" s="156">
        <v>2365</v>
      </c>
      <c r="Q652" s="34" t="s">
        <v>52</v>
      </c>
      <c r="R652" s="34" t="s">
        <v>52</v>
      </c>
      <c r="S652" s="34" t="s">
        <v>52</v>
      </c>
      <c r="T652" s="40" t="s">
        <v>2938</v>
      </c>
      <c r="U652" s="34" t="s">
        <v>253</v>
      </c>
      <c r="V652" s="34" t="s">
        <v>254</v>
      </c>
      <c r="W652" s="87">
        <v>13577395188</v>
      </c>
      <c r="X652" s="34" t="s">
        <v>56</v>
      </c>
      <c r="Y652" s="107">
        <v>45295</v>
      </c>
      <c r="Z652" s="107">
        <v>45630</v>
      </c>
      <c r="AA652" s="104" t="s">
        <v>57</v>
      </c>
      <c r="AB652" s="34"/>
      <c r="AC652" s="34"/>
      <c r="AD652" s="115" t="s">
        <v>2939</v>
      </c>
      <c r="AE652" s="105"/>
      <c r="AF652" s="205"/>
      <c r="AG652" s="34" t="s">
        <v>59</v>
      </c>
      <c r="AH652" s="34">
        <v>30</v>
      </c>
      <c r="AI652" s="34">
        <v>30</v>
      </c>
      <c r="AJ652" s="34"/>
      <c r="AK652" s="34">
        <f t="shared" si="29"/>
        <v>0</v>
      </c>
      <c r="AL652" s="213">
        <f t="shared" si="30"/>
        <v>0</v>
      </c>
      <c r="AN652" s="214"/>
    </row>
    <row r="653" s="16" customFormat="1" ht="121" hidden="1" customHeight="1" spans="1:40">
      <c r="A653" s="34">
        <v>333</v>
      </c>
      <c r="B653" s="34" t="s">
        <v>864</v>
      </c>
      <c r="C653" s="34" t="s">
        <v>1399</v>
      </c>
      <c r="D653" s="34" t="s">
        <v>2934</v>
      </c>
      <c r="E653" s="34" t="s">
        <v>2989</v>
      </c>
      <c r="F653" s="34" t="s">
        <v>248</v>
      </c>
      <c r="G653" s="34" t="s">
        <v>2990</v>
      </c>
      <c r="H653" s="34" t="s">
        <v>48</v>
      </c>
      <c r="I653" s="59" t="s">
        <v>2991</v>
      </c>
      <c r="J653" s="34">
        <v>30</v>
      </c>
      <c r="K653" s="34">
        <v>30</v>
      </c>
      <c r="L653" s="34"/>
      <c r="M653" s="34"/>
      <c r="N653" s="59" t="s">
        <v>2992</v>
      </c>
      <c r="O653" s="59"/>
      <c r="P653" s="156">
        <v>1043</v>
      </c>
      <c r="Q653" s="34" t="s">
        <v>52</v>
      </c>
      <c r="R653" s="34" t="s">
        <v>52</v>
      </c>
      <c r="S653" s="34" t="s">
        <v>52</v>
      </c>
      <c r="T653" s="40" t="s">
        <v>2938</v>
      </c>
      <c r="U653" s="34" t="s">
        <v>253</v>
      </c>
      <c r="V653" s="34" t="s">
        <v>254</v>
      </c>
      <c r="W653" s="87">
        <v>13577395188</v>
      </c>
      <c r="X653" s="34" t="s">
        <v>56</v>
      </c>
      <c r="Y653" s="107">
        <v>45296</v>
      </c>
      <c r="Z653" s="107">
        <v>45631</v>
      </c>
      <c r="AA653" s="104" t="s">
        <v>57</v>
      </c>
      <c r="AB653" s="34"/>
      <c r="AC653" s="34"/>
      <c r="AD653" s="115" t="s">
        <v>2939</v>
      </c>
      <c r="AE653" s="105"/>
      <c r="AF653" s="205"/>
      <c r="AG653" s="34" t="s">
        <v>59</v>
      </c>
      <c r="AH653" s="34">
        <v>30</v>
      </c>
      <c r="AI653" s="34">
        <v>30</v>
      </c>
      <c r="AJ653" s="34"/>
      <c r="AK653" s="34">
        <f t="shared" si="29"/>
        <v>0</v>
      </c>
      <c r="AL653" s="213">
        <f t="shared" si="30"/>
        <v>0</v>
      </c>
      <c r="AN653" s="214"/>
    </row>
    <row r="654" s="16" customFormat="1" ht="118" hidden="1" customHeight="1" spans="1:40">
      <c r="A654" s="33">
        <v>334</v>
      </c>
      <c r="B654" s="34" t="s">
        <v>864</v>
      </c>
      <c r="C654" s="34" t="s">
        <v>1399</v>
      </c>
      <c r="D654" s="34" t="s">
        <v>2934</v>
      </c>
      <c r="E654" s="34" t="s">
        <v>2993</v>
      </c>
      <c r="F654" s="34" t="s">
        <v>248</v>
      </c>
      <c r="G654" s="34" t="s">
        <v>2994</v>
      </c>
      <c r="H654" s="34" t="s">
        <v>48</v>
      </c>
      <c r="I654" s="59" t="s">
        <v>2995</v>
      </c>
      <c r="J654" s="34">
        <v>30</v>
      </c>
      <c r="K654" s="34">
        <v>30</v>
      </c>
      <c r="L654" s="34"/>
      <c r="M654" s="34"/>
      <c r="N654" s="59" t="s">
        <v>2996</v>
      </c>
      <c r="O654" s="59"/>
      <c r="P654" s="156">
        <v>1096</v>
      </c>
      <c r="Q654" s="34" t="s">
        <v>52</v>
      </c>
      <c r="R654" s="34" t="s">
        <v>52</v>
      </c>
      <c r="S654" s="34" t="s">
        <v>52</v>
      </c>
      <c r="T654" s="40" t="s">
        <v>2938</v>
      </c>
      <c r="U654" s="34" t="s">
        <v>253</v>
      </c>
      <c r="V654" s="34" t="s">
        <v>254</v>
      </c>
      <c r="W654" s="87">
        <v>13577395188</v>
      </c>
      <c r="X654" s="34" t="s">
        <v>56</v>
      </c>
      <c r="Y654" s="107">
        <v>45297</v>
      </c>
      <c r="Z654" s="107">
        <v>45632</v>
      </c>
      <c r="AA654" s="104" t="s">
        <v>57</v>
      </c>
      <c r="AB654" s="34"/>
      <c r="AC654" s="34"/>
      <c r="AD654" s="115" t="s">
        <v>2939</v>
      </c>
      <c r="AE654" s="105"/>
      <c r="AF654" s="205"/>
      <c r="AG654" s="34" t="s">
        <v>59</v>
      </c>
      <c r="AH654" s="34">
        <v>30</v>
      </c>
      <c r="AI654" s="34">
        <v>30</v>
      </c>
      <c r="AJ654" s="34"/>
      <c r="AK654" s="34">
        <f t="shared" si="29"/>
        <v>0</v>
      </c>
      <c r="AL654" s="213">
        <f t="shared" si="30"/>
        <v>0</v>
      </c>
      <c r="AN654" s="214"/>
    </row>
    <row r="655" s="16" customFormat="1" ht="115" hidden="1" customHeight="1" spans="1:40">
      <c r="A655" s="34">
        <v>335</v>
      </c>
      <c r="B655" s="34" t="s">
        <v>864</v>
      </c>
      <c r="C655" s="34" t="s">
        <v>1399</v>
      </c>
      <c r="D655" s="34" t="s">
        <v>2934</v>
      </c>
      <c r="E655" s="34" t="s">
        <v>2997</v>
      </c>
      <c r="F655" s="34" t="s">
        <v>248</v>
      </c>
      <c r="G655" s="34" t="s">
        <v>923</v>
      </c>
      <c r="H655" s="34" t="s">
        <v>48</v>
      </c>
      <c r="I655" s="59" t="s">
        <v>2998</v>
      </c>
      <c r="J655" s="34">
        <v>30</v>
      </c>
      <c r="K655" s="34">
        <v>30</v>
      </c>
      <c r="L655" s="34"/>
      <c r="M655" s="34"/>
      <c r="N655" s="59" t="s">
        <v>2999</v>
      </c>
      <c r="O655" s="59"/>
      <c r="P655" s="156">
        <v>2324</v>
      </c>
      <c r="Q655" s="34" t="s">
        <v>52</v>
      </c>
      <c r="R655" s="34" t="s">
        <v>52</v>
      </c>
      <c r="S655" s="34" t="s">
        <v>52</v>
      </c>
      <c r="T655" s="40" t="s">
        <v>2938</v>
      </c>
      <c r="U655" s="34" t="s">
        <v>253</v>
      </c>
      <c r="V655" s="34" t="s">
        <v>254</v>
      </c>
      <c r="W655" s="87">
        <v>13577395188</v>
      </c>
      <c r="X655" s="34" t="s">
        <v>56</v>
      </c>
      <c r="Y655" s="107">
        <v>45298</v>
      </c>
      <c r="Z655" s="107">
        <v>45633</v>
      </c>
      <c r="AA655" s="104" t="s">
        <v>57</v>
      </c>
      <c r="AB655" s="34"/>
      <c r="AC655" s="34"/>
      <c r="AD655" s="115" t="s">
        <v>2939</v>
      </c>
      <c r="AE655" s="105"/>
      <c r="AF655" s="205"/>
      <c r="AG655" s="34" t="s">
        <v>59</v>
      </c>
      <c r="AH655" s="34">
        <v>30</v>
      </c>
      <c r="AI655" s="34">
        <v>30</v>
      </c>
      <c r="AJ655" s="34"/>
      <c r="AK655" s="34">
        <f t="shared" si="29"/>
        <v>0</v>
      </c>
      <c r="AL655" s="213">
        <f t="shared" si="30"/>
        <v>0</v>
      </c>
      <c r="AN655" s="214"/>
    </row>
    <row r="656" s="16" customFormat="1" ht="130" hidden="1" customHeight="1" spans="1:40">
      <c r="A656" s="34">
        <v>336</v>
      </c>
      <c r="B656" s="34" t="s">
        <v>864</v>
      </c>
      <c r="C656" s="34" t="s">
        <v>1399</v>
      </c>
      <c r="D656" s="34" t="s">
        <v>2934</v>
      </c>
      <c r="E656" s="34" t="s">
        <v>3000</v>
      </c>
      <c r="F656" s="34" t="s">
        <v>248</v>
      </c>
      <c r="G656" s="34" t="s">
        <v>249</v>
      </c>
      <c r="H656" s="34" t="s">
        <v>48</v>
      </c>
      <c r="I656" s="59" t="s">
        <v>3001</v>
      </c>
      <c r="J656" s="34">
        <v>30</v>
      </c>
      <c r="K656" s="34">
        <v>30</v>
      </c>
      <c r="L656" s="34"/>
      <c r="M656" s="34"/>
      <c r="N656" s="59" t="s">
        <v>3002</v>
      </c>
      <c r="O656" s="59"/>
      <c r="P656" s="156" t="s">
        <v>3003</v>
      </c>
      <c r="Q656" s="34" t="s">
        <v>52</v>
      </c>
      <c r="R656" s="34" t="s">
        <v>52</v>
      </c>
      <c r="S656" s="34" t="s">
        <v>52</v>
      </c>
      <c r="T656" s="40" t="s">
        <v>2938</v>
      </c>
      <c r="U656" s="34" t="s">
        <v>253</v>
      </c>
      <c r="V656" s="34" t="s">
        <v>254</v>
      </c>
      <c r="W656" s="87">
        <v>13577395188</v>
      </c>
      <c r="X656" s="34" t="s">
        <v>56</v>
      </c>
      <c r="Y656" s="107">
        <v>45298</v>
      </c>
      <c r="Z656" s="107">
        <v>45633</v>
      </c>
      <c r="AA656" s="104" t="s">
        <v>57</v>
      </c>
      <c r="AB656" s="34"/>
      <c r="AC656" s="34"/>
      <c r="AD656" s="115" t="s">
        <v>2939</v>
      </c>
      <c r="AE656" s="105"/>
      <c r="AF656" s="205"/>
      <c r="AG656" s="34" t="s">
        <v>59</v>
      </c>
      <c r="AH656" s="34">
        <v>30</v>
      </c>
      <c r="AI656" s="34">
        <v>30</v>
      </c>
      <c r="AJ656" s="34"/>
      <c r="AK656" s="34">
        <f t="shared" si="29"/>
        <v>0</v>
      </c>
      <c r="AL656" s="213">
        <f t="shared" si="30"/>
        <v>0</v>
      </c>
      <c r="AN656" s="214"/>
    </row>
    <row r="657" s="16" customFormat="1" ht="105" hidden="1" customHeight="1" spans="1:40">
      <c r="A657" s="33">
        <v>337</v>
      </c>
      <c r="B657" s="34" t="s">
        <v>864</v>
      </c>
      <c r="C657" s="34" t="s">
        <v>1399</v>
      </c>
      <c r="D657" s="34" t="s">
        <v>2934</v>
      </c>
      <c r="E657" s="34" t="s">
        <v>3004</v>
      </c>
      <c r="F657" s="34" t="s">
        <v>256</v>
      </c>
      <c r="G657" s="34" t="s">
        <v>2509</v>
      </c>
      <c r="H657" s="34" t="s">
        <v>48</v>
      </c>
      <c r="I657" s="59" t="s">
        <v>3005</v>
      </c>
      <c r="J657" s="34">
        <v>30</v>
      </c>
      <c r="K657" s="34">
        <v>30</v>
      </c>
      <c r="L657" s="34"/>
      <c r="M657" s="34"/>
      <c r="N657" s="59" t="s">
        <v>3006</v>
      </c>
      <c r="O657" s="59"/>
      <c r="P657" s="156">
        <v>2020</v>
      </c>
      <c r="Q657" s="34" t="s">
        <v>52</v>
      </c>
      <c r="R657" s="34" t="s">
        <v>52</v>
      </c>
      <c r="S657" s="34" t="s">
        <v>52</v>
      </c>
      <c r="T657" s="40" t="s">
        <v>2938</v>
      </c>
      <c r="U657" s="34" t="s">
        <v>261</v>
      </c>
      <c r="V657" s="34" t="s">
        <v>730</v>
      </c>
      <c r="W657" s="87">
        <v>15974665480</v>
      </c>
      <c r="X657" s="34" t="s">
        <v>56</v>
      </c>
      <c r="Y657" s="107">
        <v>45300</v>
      </c>
      <c r="Z657" s="107">
        <v>45635</v>
      </c>
      <c r="AA657" s="104" t="s">
        <v>57</v>
      </c>
      <c r="AB657" s="34"/>
      <c r="AC657" s="34"/>
      <c r="AD657" s="115" t="s">
        <v>2939</v>
      </c>
      <c r="AE657" s="105"/>
      <c r="AF657" s="205"/>
      <c r="AG657" s="34" t="s">
        <v>59</v>
      </c>
      <c r="AH657" s="34">
        <v>30</v>
      </c>
      <c r="AI657" s="34">
        <v>30</v>
      </c>
      <c r="AJ657" s="34"/>
      <c r="AK657" s="34">
        <f t="shared" si="29"/>
        <v>0</v>
      </c>
      <c r="AL657" s="213">
        <f t="shared" si="30"/>
        <v>0</v>
      </c>
      <c r="AN657" s="214"/>
    </row>
    <row r="658" s="16" customFormat="1" ht="76.5" hidden="1" spans="1:40">
      <c r="A658" s="34">
        <v>338</v>
      </c>
      <c r="B658" s="34" t="s">
        <v>864</v>
      </c>
      <c r="C658" s="34" t="s">
        <v>1399</v>
      </c>
      <c r="D658" s="34" t="s">
        <v>2934</v>
      </c>
      <c r="E658" s="34" t="s">
        <v>3007</v>
      </c>
      <c r="F658" s="34" t="s">
        <v>256</v>
      </c>
      <c r="G658" s="34" t="s">
        <v>848</v>
      </c>
      <c r="H658" s="34" t="s">
        <v>48</v>
      </c>
      <c r="I658" s="59" t="s">
        <v>3008</v>
      </c>
      <c r="J658" s="34">
        <v>30</v>
      </c>
      <c r="K658" s="34">
        <v>30</v>
      </c>
      <c r="L658" s="34"/>
      <c r="M658" s="34"/>
      <c r="N658" s="59" t="s">
        <v>3009</v>
      </c>
      <c r="O658" s="59"/>
      <c r="P658" s="156">
        <v>1639</v>
      </c>
      <c r="Q658" s="34" t="s">
        <v>52</v>
      </c>
      <c r="R658" s="34" t="s">
        <v>52</v>
      </c>
      <c r="S658" s="34" t="s">
        <v>52</v>
      </c>
      <c r="T658" s="40" t="s">
        <v>2938</v>
      </c>
      <c r="U658" s="34" t="s">
        <v>261</v>
      </c>
      <c r="V658" s="34" t="s">
        <v>730</v>
      </c>
      <c r="W658" s="87">
        <v>15974665480</v>
      </c>
      <c r="X658" s="34" t="s">
        <v>56</v>
      </c>
      <c r="Y658" s="107">
        <v>45301</v>
      </c>
      <c r="Z658" s="107">
        <v>45636</v>
      </c>
      <c r="AA658" s="104" t="s">
        <v>57</v>
      </c>
      <c r="AB658" s="34"/>
      <c r="AC658" s="34"/>
      <c r="AD658" s="115" t="s">
        <v>2939</v>
      </c>
      <c r="AE658" s="105"/>
      <c r="AF658" s="205"/>
      <c r="AG658" s="34" t="s">
        <v>59</v>
      </c>
      <c r="AH658" s="34">
        <v>30</v>
      </c>
      <c r="AI658" s="34">
        <v>30</v>
      </c>
      <c r="AJ658" s="34"/>
      <c r="AK658" s="34">
        <f t="shared" si="29"/>
        <v>0</v>
      </c>
      <c r="AL658" s="213">
        <f t="shared" si="30"/>
        <v>0</v>
      </c>
      <c r="AN658" s="214"/>
    </row>
    <row r="659" s="16" customFormat="1" ht="76.5" hidden="1" spans="1:40">
      <c r="A659" s="34">
        <v>339</v>
      </c>
      <c r="B659" s="34" t="s">
        <v>864</v>
      </c>
      <c r="C659" s="34" t="s">
        <v>1399</v>
      </c>
      <c r="D659" s="34" t="s">
        <v>2934</v>
      </c>
      <c r="E659" s="34" t="s">
        <v>3010</v>
      </c>
      <c r="F659" s="34" t="s">
        <v>256</v>
      </c>
      <c r="G659" s="34" t="s">
        <v>429</v>
      </c>
      <c r="H659" s="34" t="s">
        <v>48</v>
      </c>
      <c r="I659" s="59" t="s">
        <v>3011</v>
      </c>
      <c r="J659" s="34">
        <v>30</v>
      </c>
      <c r="K659" s="34">
        <v>30</v>
      </c>
      <c r="L659" s="34"/>
      <c r="M659" s="34"/>
      <c r="N659" s="59" t="s">
        <v>3012</v>
      </c>
      <c r="O659" s="59"/>
      <c r="P659" s="156">
        <v>1724</v>
      </c>
      <c r="Q659" s="34" t="s">
        <v>52</v>
      </c>
      <c r="R659" s="34" t="s">
        <v>52</v>
      </c>
      <c r="S659" s="34" t="s">
        <v>52</v>
      </c>
      <c r="T659" s="40" t="s">
        <v>2938</v>
      </c>
      <c r="U659" s="34" t="s">
        <v>261</v>
      </c>
      <c r="V659" s="34" t="s">
        <v>730</v>
      </c>
      <c r="W659" s="87">
        <v>15974665480</v>
      </c>
      <c r="X659" s="34" t="s">
        <v>56</v>
      </c>
      <c r="Y659" s="107">
        <v>45302</v>
      </c>
      <c r="Z659" s="107">
        <v>45637</v>
      </c>
      <c r="AA659" s="104" t="s">
        <v>57</v>
      </c>
      <c r="AB659" s="34"/>
      <c r="AC659" s="34"/>
      <c r="AD659" s="115" t="s">
        <v>2939</v>
      </c>
      <c r="AE659" s="105"/>
      <c r="AF659" s="205"/>
      <c r="AG659" s="34" t="s">
        <v>59</v>
      </c>
      <c r="AH659" s="34">
        <v>30</v>
      </c>
      <c r="AI659" s="34">
        <v>30</v>
      </c>
      <c r="AJ659" s="34"/>
      <c r="AK659" s="34">
        <f t="shared" si="29"/>
        <v>0</v>
      </c>
      <c r="AL659" s="213">
        <f t="shared" si="30"/>
        <v>0</v>
      </c>
      <c r="AN659" s="214"/>
    </row>
    <row r="660" s="16" customFormat="1" ht="76.5" hidden="1" spans="1:40">
      <c r="A660" s="33">
        <v>340</v>
      </c>
      <c r="B660" s="34" t="s">
        <v>864</v>
      </c>
      <c r="C660" s="34" t="s">
        <v>1399</v>
      </c>
      <c r="D660" s="34" t="s">
        <v>2934</v>
      </c>
      <c r="E660" s="34" t="s">
        <v>3013</v>
      </c>
      <c r="F660" s="34" t="s">
        <v>256</v>
      </c>
      <c r="G660" s="34" t="s">
        <v>3014</v>
      </c>
      <c r="H660" s="34" t="s">
        <v>48</v>
      </c>
      <c r="I660" s="59" t="s">
        <v>3015</v>
      </c>
      <c r="J660" s="34">
        <v>30</v>
      </c>
      <c r="K660" s="34">
        <v>30</v>
      </c>
      <c r="L660" s="34"/>
      <c r="M660" s="34"/>
      <c r="N660" s="59" t="s">
        <v>3016</v>
      </c>
      <c r="O660" s="59"/>
      <c r="P660" s="156">
        <v>2217</v>
      </c>
      <c r="Q660" s="34" t="s">
        <v>52</v>
      </c>
      <c r="R660" s="34" t="s">
        <v>52</v>
      </c>
      <c r="S660" s="34" t="s">
        <v>52</v>
      </c>
      <c r="T660" s="40" t="s">
        <v>2938</v>
      </c>
      <c r="U660" s="34" t="s">
        <v>261</v>
      </c>
      <c r="V660" s="34" t="s">
        <v>730</v>
      </c>
      <c r="W660" s="87">
        <v>15974665480</v>
      </c>
      <c r="X660" s="34" t="s">
        <v>56</v>
      </c>
      <c r="Y660" s="107">
        <v>45303</v>
      </c>
      <c r="Z660" s="107">
        <v>45638</v>
      </c>
      <c r="AA660" s="104" t="s">
        <v>57</v>
      </c>
      <c r="AB660" s="34"/>
      <c r="AC660" s="34"/>
      <c r="AD660" s="115" t="s">
        <v>2939</v>
      </c>
      <c r="AE660" s="105"/>
      <c r="AF660" s="205"/>
      <c r="AG660" s="34" t="s">
        <v>59</v>
      </c>
      <c r="AH660" s="34">
        <v>30</v>
      </c>
      <c r="AI660" s="34">
        <v>30</v>
      </c>
      <c r="AJ660" s="34"/>
      <c r="AK660" s="34">
        <f t="shared" si="29"/>
        <v>0</v>
      </c>
      <c r="AL660" s="213">
        <f t="shared" si="30"/>
        <v>0</v>
      </c>
      <c r="AN660" s="214"/>
    </row>
    <row r="661" s="16" customFormat="1" ht="76.5" hidden="1" spans="1:40">
      <c r="A661" s="34">
        <v>341</v>
      </c>
      <c r="B661" s="34" t="s">
        <v>864</v>
      </c>
      <c r="C661" s="34" t="s">
        <v>1399</v>
      </c>
      <c r="D661" s="34" t="s">
        <v>2934</v>
      </c>
      <c r="E661" s="34" t="s">
        <v>3017</v>
      </c>
      <c r="F661" s="34" t="s">
        <v>256</v>
      </c>
      <c r="G661" s="34" t="s">
        <v>3018</v>
      </c>
      <c r="H661" s="34" t="s">
        <v>48</v>
      </c>
      <c r="I661" s="59" t="s">
        <v>3019</v>
      </c>
      <c r="J661" s="34">
        <v>30</v>
      </c>
      <c r="K661" s="34">
        <v>30</v>
      </c>
      <c r="L661" s="34"/>
      <c r="M661" s="34"/>
      <c r="N661" s="59" t="s">
        <v>3020</v>
      </c>
      <c r="O661" s="59"/>
      <c r="P661" s="156">
        <v>2360</v>
      </c>
      <c r="Q661" s="34" t="s">
        <v>52</v>
      </c>
      <c r="R661" s="34" t="s">
        <v>52</v>
      </c>
      <c r="S661" s="34" t="s">
        <v>52</v>
      </c>
      <c r="T661" s="40" t="s">
        <v>2938</v>
      </c>
      <c r="U661" s="34" t="s">
        <v>261</v>
      </c>
      <c r="V661" s="34" t="s">
        <v>730</v>
      </c>
      <c r="W661" s="87">
        <v>15974665480</v>
      </c>
      <c r="X661" s="34" t="s">
        <v>56</v>
      </c>
      <c r="Y661" s="107">
        <v>45304</v>
      </c>
      <c r="Z661" s="107">
        <v>45639</v>
      </c>
      <c r="AA661" s="104" t="s">
        <v>57</v>
      </c>
      <c r="AB661" s="34"/>
      <c r="AC661" s="34"/>
      <c r="AD661" s="115" t="s">
        <v>2939</v>
      </c>
      <c r="AE661" s="105"/>
      <c r="AF661" s="205"/>
      <c r="AG661" s="34" t="s">
        <v>59</v>
      </c>
      <c r="AH661" s="34">
        <v>30</v>
      </c>
      <c r="AI661" s="34">
        <v>30</v>
      </c>
      <c r="AJ661" s="34"/>
      <c r="AK661" s="34">
        <f t="shared" si="29"/>
        <v>0</v>
      </c>
      <c r="AL661" s="213">
        <f t="shared" si="30"/>
        <v>0</v>
      </c>
      <c r="AN661" s="214"/>
    </row>
    <row r="662" s="16" customFormat="1" ht="76.5" hidden="1" spans="1:40">
      <c r="A662" s="34">
        <v>342</v>
      </c>
      <c r="B662" s="34" t="s">
        <v>864</v>
      </c>
      <c r="C662" s="34" t="s">
        <v>1399</v>
      </c>
      <c r="D662" s="34" t="s">
        <v>2934</v>
      </c>
      <c r="E662" s="34" t="s">
        <v>3021</v>
      </c>
      <c r="F662" s="34" t="s">
        <v>256</v>
      </c>
      <c r="G662" s="34" t="s">
        <v>257</v>
      </c>
      <c r="H662" s="34" t="s">
        <v>48</v>
      </c>
      <c r="I662" s="59" t="s">
        <v>3022</v>
      </c>
      <c r="J662" s="34">
        <v>30</v>
      </c>
      <c r="K662" s="34">
        <v>30</v>
      </c>
      <c r="L662" s="34"/>
      <c r="M662" s="34"/>
      <c r="N662" s="59" t="s">
        <v>3023</v>
      </c>
      <c r="O662" s="59"/>
      <c r="P662" s="156">
        <v>2600</v>
      </c>
      <c r="Q662" s="34" t="s">
        <v>52</v>
      </c>
      <c r="R662" s="34" t="s">
        <v>52</v>
      </c>
      <c r="S662" s="34" t="s">
        <v>52</v>
      </c>
      <c r="T662" s="40" t="s">
        <v>2938</v>
      </c>
      <c r="U662" s="34" t="s">
        <v>261</v>
      </c>
      <c r="V662" s="34" t="s">
        <v>730</v>
      </c>
      <c r="W662" s="87">
        <v>15974665480</v>
      </c>
      <c r="X662" s="34" t="s">
        <v>56</v>
      </c>
      <c r="Y662" s="107">
        <v>45308</v>
      </c>
      <c r="Z662" s="107">
        <v>45643</v>
      </c>
      <c r="AA662" s="104" t="s">
        <v>57</v>
      </c>
      <c r="AB662" s="34"/>
      <c r="AC662" s="34"/>
      <c r="AD662" s="115" t="s">
        <v>2939</v>
      </c>
      <c r="AE662" s="105"/>
      <c r="AF662" s="205"/>
      <c r="AG662" s="34" t="s">
        <v>59</v>
      </c>
      <c r="AH662" s="34">
        <v>30</v>
      </c>
      <c r="AI662" s="34">
        <v>30</v>
      </c>
      <c r="AJ662" s="34"/>
      <c r="AK662" s="34">
        <f t="shared" si="29"/>
        <v>0</v>
      </c>
      <c r="AL662" s="213">
        <f t="shared" si="30"/>
        <v>0</v>
      </c>
      <c r="AN662" s="214"/>
    </row>
    <row r="663" s="16" customFormat="1" ht="114.75" hidden="1" spans="1:40">
      <c r="A663" s="33">
        <v>343</v>
      </c>
      <c r="B663" s="34" t="s">
        <v>864</v>
      </c>
      <c r="C663" s="34" t="s">
        <v>1399</v>
      </c>
      <c r="D663" s="34" t="s">
        <v>2934</v>
      </c>
      <c r="E663" s="34" t="s">
        <v>3024</v>
      </c>
      <c r="F663" s="34" t="s">
        <v>256</v>
      </c>
      <c r="G663" s="34" t="s">
        <v>2513</v>
      </c>
      <c r="H663" s="34" t="s">
        <v>48</v>
      </c>
      <c r="I663" s="59" t="s">
        <v>3025</v>
      </c>
      <c r="J663" s="34">
        <v>30</v>
      </c>
      <c r="K663" s="34">
        <v>30</v>
      </c>
      <c r="L663" s="34"/>
      <c r="M663" s="34"/>
      <c r="N663" s="59" t="s">
        <v>3026</v>
      </c>
      <c r="O663" s="59"/>
      <c r="P663" s="156">
        <v>875</v>
      </c>
      <c r="Q663" s="34" t="s">
        <v>52</v>
      </c>
      <c r="R663" s="34" t="s">
        <v>52</v>
      </c>
      <c r="S663" s="34" t="s">
        <v>52</v>
      </c>
      <c r="T663" s="40" t="s">
        <v>2938</v>
      </c>
      <c r="U663" s="34" t="s">
        <v>261</v>
      </c>
      <c r="V663" s="34" t="s">
        <v>730</v>
      </c>
      <c r="W663" s="87">
        <v>15974665480</v>
      </c>
      <c r="X663" s="34" t="s">
        <v>56</v>
      </c>
      <c r="Y663" s="107">
        <v>45308</v>
      </c>
      <c r="Z663" s="107">
        <v>45643</v>
      </c>
      <c r="AA663" s="104" t="s">
        <v>57</v>
      </c>
      <c r="AB663" s="34"/>
      <c r="AC663" s="34"/>
      <c r="AD663" s="115" t="s">
        <v>2939</v>
      </c>
      <c r="AE663" s="105"/>
      <c r="AF663" s="205"/>
      <c r="AG663" s="34" t="s">
        <v>59</v>
      </c>
      <c r="AH663" s="34">
        <v>30</v>
      </c>
      <c r="AI663" s="34">
        <v>30</v>
      </c>
      <c r="AJ663" s="34"/>
      <c r="AK663" s="34">
        <f t="shared" si="29"/>
        <v>0</v>
      </c>
      <c r="AL663" s="213">
        <f t="shared" si="30"/>
        <v>0</v>
      </c>
      <c r="AN663" s="214"/>
    </row>
    <row r="664" s="16" customFormat="1" ht="114.75" hidden="1" spans="1:40">
      <c r="A664" s="34">
        <v>344</v>
      </c>
      <c r="B664" s="34" t="s">
        <v>864</v>
      </c>
      <c r="C664" s="34" t="s">
        <v>1399</v>
      </c>
      <c r="D664" s="34" t="s">
        <v>2934</v>
      </c>
      <c r="E664" s="34" t="s">
        <v>3027</v>
      </c>
      <c r="F664" s="34" t="s">
        <v>256</v>
      </c>
      <c r="G664" s="34" t="s">
        <v>789</v>
      </c>
      <c r="H664" s="34" t="s">
        <v>48</v>
      </c>
      <c r="I664" s="59" t="s">
        <v>3028</v>
      </c>
      <c r="J664" s="34">
        <v>30</v>
      </c>
      <c r="K664" s="34">
        <v>30</v>
      </c>
      <c r="L664" s="34"/>
      <c r="M664" s="34"/>
      <c r="N664" s="59" t="s">
        <v>3029</v>
      </c>
      <c r="O664" s="59"/>
      <c r="P664" s="156">
        <v>1240</v>
      </c>
      <c r="Q664" s="34" t="s">
        <v>52</v>
      </c>
      <c r="R664" s="34" t="s">
        <v>52</v>
      </c>
      <c r="S664" s="34" t="s">
        <v>52</v>
      </c>
      <c r="T664" s="40" t="s">
        <v>2938</v>
      </c>
      <c r="U664" s="34" t="s">
        <v>261</v>
      </c>
      <c r="V664" s="34" t="s">
        <v>730</v>
      </c>
      <c r="W664" s="87">
        <v>15974665480</v>
      </c>
      <c r="X664" s="34" t="s">
        <v>56</v>
      </c>
      <c r="Y664" s="107">
        <v>45308</v>
      </c>
      <c r="Z664" s="107">
        <v>45643</v>
      </c>
      <c r="AA664" s="104" t="s">
        <v>57</v>
      </c>
      <c r="AB664" s="34"/>
      <c r="AC664" s="34"/>
      <c r="AD664" s="115" t="s">
        <v>2939</v>
      </c>
      <c r="AE664" s="105"/>
      <c r="AF664" s="205"/>
      <c r="AG664" s="34" t="s">
        <v>59</v>
      </c>
      <c r="AH664" s="34">
        <v>30</v>
      </c>
      <c r="AI664" s="34">
        <v>30</v>
      </c>
      <c r="AJ664" s="34"/>
      <c r="AK664" s="34">
        <f t="shared" si="29"/>
        <v>0</v>
      </c>
      <c r="AL664" s="213">
        <f t="shared" ref="AL664:AL727" si="31">J664-AH664</f>
        <v>0</v>
      </c>
      <c r="AN664" s="214"/>
    </row>
    <row r="665" s="16" customFormat="1" ht="114.75" hidden="1" spans="1:40">
      <c r="A665" s="34">
        <v>345</v>
      </c>
      <c r="B665" s="34" t="s">
        <v>864</v>
      </c>
      <c r="C665" s="34" t="s">
        <v>1399</v>
      </c>
      <c r="D665" s="34" t="s">
        <v>2934</v>
      </c>
      <c r="E665" s="34" t="s">
        <v>3030</v>
      </c>
      <c r="F665" s="34" t="s">
        <v>256</v>
      </c>
      <c r="G665" s="34" t="s">
        <v>1691</v>
      </c>
      <c r="H665" s="34" t="s">
        <v>48</v>
      </c>
      <c r="I665" s="59" t="s">
        <v>3031</v>
      </c>
      <c r="J665" s="34">
        <v>30</v>
      </c>
      <c r="K665" s="34">
        <v>30</v>
      </c>
      <c r="L665" s="34"/>
      <c r="M665" s="34"/>
      <c r="N665" s="59" t="s">
        <v>3032</v>
      </c>
      <c r="O665" s="59"/>
      <c r="P665" s="156">
        <v>970</v>
      </c>
      <c r="Q665" s="34" t="s">
        <v>52</v>
      </c>
      <c r="R665" s="34" t="s">
        <v>52</v>
      </c>
      <c r="S665" s="34" t="s">
        <v>52</v>
      </c>
      <c r="T665" s="40" t="s">
        <v>2938</v>
      </c>
      <c r="U665" s="34" t="s">
        <v>261</v>
      </c>
      <c r="V665" s="34" t="s">
        <v>730</v>
      </c>
      <c r="W665" s="87">
        <v>15974665480</v>
      </c>
      <c r="X665" s="34" t="s">
        <v>56</v>
      </c>
      <c r="Y665" s="107">
        <v>45308</v>
      </c>
      <c r="Z665" s="107">
        <v>45643</v>
      </c>
      <c r="AA665" s="104" t="s">
        <v>57</v>
      </c>
      <c r="AB665" s="34"/>
      <c r="AC665" s="34"/>
      <c r="AD665" s="115" t="s">
        <v>2939</v>
      </c>
      <c r="AE665" s="105"/>
      <c r="AF665" s="205"/>
      <c r="AG665" s="34" t="s">
        <v>59</v>
      </c>
      <c r="AH665" s="34">
        <v>30</v>
      </c>
      <c r="AI665" s="34">
        <v>30</v>
      </c>
      <c r="AJ665" s="34"/>
      <c r="AK665" s="34">
        <f t="shared" si="29"/>
        <v>0</v>
      </c>
      <c r="AL665" s="213">
        <f t="shared" si="31"/>
        <v>0</v>
      </c>
      <c r="AN665" s="214"/>
    </row>
    <row r="666" s="16" customFormat="1" ht="104" hidden="1" customHeight="1" spans="1:40">
      <c r="A666" s="33">
        <v>346</v>
      </c>
      <c r="B666" s="34" t="s">
        <v>864</v>
      </c>
      <c r="C666" s="34" t="s">
        <v>1399</v>
      </c>
      <c r="D666" s="34" t="s">
        <v>2934</v>
      </c>
      <c r="E666" s="34" t="s">
        <v>3033</v>
      </c>
      <c r="F666" s="34" t="s">
        <v>402</v>
      </c>
      <c r="G666" s="34" t="s">
        <v>3034</v>
      </c>
      <c r="H666" s="34" t="s">
        <v>48</v>
      </c>
      <c r="I666" s="59" t="s">
        <v>2962</v>
      </c>
      <c r="J666" s="34">
        <v>30</v>
      </c>
      <c r="K666" s="34">
        <v>30</v>
      </c>
      <c r="L666" s="34"/>
      <c r="M666" s="34"/>
      <c r="N666" s="59" t="s">
        <v>3035</v>
      </c>
      <c r="O666" s="59"/>
      <c r="P666" s="156">
        <v>1339</v>
      </c>
      <c r="Q666" s="34" t="s">
        <v>52</v>
      </c>
      <c r="R666" s="34" t="s">
        <v>52</v>
      </c>
      <c r="S666" s="34" t="s">
        <v>52</v>
      </c>
      <c r="T666" s="40" t="s">
        <v>2938</v>
      </c>
      <c r="U666" s="34" t="s">
        <v>407</v>
      </c>
      <c r="V666" s="34" t="s">
        <v>663</v>
      </c>
      <c r="W666" s="87" t="s">
        <v>3036</v>
      </c>
      <c r="X666" s="34" t="s">
        <v>56</v>
      </c>
      <c r="Y666" s="107">
        <v>45293</v>
      </c>
      <c r="Z666" s="107">
        <v>45628</v>
      </c>
      <c r="AA666" s="104" t="s">
        <v>57</v>
      </c>
      <c r="AB666" s="34"/>
      <c r="AC666" s="34"/>
      <c r="AD666" s="115" t="s">
        <v>2939</v>
      </c>
      <c r="AE666" s="105"/>
      <c r="AF666" s="205"/>
      <c r="AG666" s="34" t="s">
        <v>59</v>
      </c>
      <c r="AH666" s="34">
        <v>30</v>
      </c>
      <c r="AI666" s="34">
        <v>30</v>
      </c>
      <c r="AJ666" s="34"/>
      <c r="AK666" s="34">
        <f t="shared" ref="AK666:AK729" si="32">AH666-AI666-AJ666</f>
        <v>0</v>
      </c>
      <c r="AL666" s="213">
        <f t="shared" si="31"/>
        <v>0</v>
      </c>
      <c r="AN666" s="214"/>
    </row>
    <row r="667" s="16" customFormat="1" ht="140.25" hidden="1" spans="1:40">
      <c r="A667" s="34">
        <v>347</v>
      </c>
      <c r="B667" s="34" t="s">
        <v>864</v>
      </c>
      <c r="C667" s="34" t="s">
        <v>1399</v>
      </c>
      <c r="D667" s="34" t="s">
        <v>2934</v>
      </c>
      <c r="E667" s="34" t="s">
        <v>3037</v>
      </c>
      <c r="F667" s="34" t="s">
        <v>326</v>
      </c>
      <c r="G667" s="34" t="s">
        <v>1815</v>
      </c>
      <c r="H667" s="34" t="s">
        <v>48</v>
      </c>
      <c r="I667" s="59" t="s">
        <v>3038</v>
      </c>
      <c r="J667" s="34">
        <v>30</v>
      </c>
      <c r="K667" s="34">
        <v>30</v>
      </c>
      <c r="L667" s="34"/>
      <c r="M667" s="34"/>
      <c r="N667" s="59" t="s">
        <v>3039</v>
      </c>
      <c r="O667" s="59"/>
      <c r="P667" s="156">
        <v>2166</v>
      </c>
      <c r="Q667" s="34" t="s">
        <v>52</v>
      </c>
      <c r="R667" s="34" t="s">
        <v>52</v>
      </c>
      <c r="S667" s="34" t="s">
        <v>52</v>
      </c>
      <c r="T667" s="40" t="s">
        <v>2938</v>
      </c>
      <c r="U667" s="34" t="s">
        <v>331</v>
      </c>
      <c r="V667" s="34" t="s">
        <v>1010</v>
      </c>
      <c r="W667" s="87" t="s">
        <v>1354</v>
      </c>
      <c r="X667" s="34" t="s">
        <v>56</v>
      </c>
      <c r="Y667" s="107">
        <v>45312</v>
      </c>
      <c r="Z667" s="107">
        <v>45647</v>
      </c>
      <c r="AA667" s="104" t="s">
        <v>57</v>
      </c>
      <c r="AB667" s="34"/>
      <c r="AC667" s="34"/>
      <c r="AD667" s="115" t="s">
        <v>2939</v>
      </c>
      <c r="AE667" s="105"/>
      <c r="AF667" s="205"/>
      <c r="AG667" s="34" t="s">
        <v>59</v>
      </c>
      <c r="AH667" s="34">
        <v>30</v>
      </c>
      <c r="AI667" s="34">
        <v>30</v>
      </c>
      <c r="AJ667" s="34"/>
      <c r="AK667" s="34">
        <f t="shared" si="32"/>
        <v>0</v>
      </c>
      <c r="AL667" s="213">
        <f t="shared" si="31"/>
        <v>0</v>
      </c>
      <c r="AN667" s="214"/>
    </row>
    <row r="668" s="16" customFormat="1" ht="127.5" hidden="1" spans="1:40">
      <c r="A668" s="34">
        <v>348</v>
      </c>
      <c r="B668" s="34" t="s">
        <v>864</v>
      </c>
      <c r="C668" s="34" t="s">
        <v>1399</v>
      </c>
      <c r="D668" s="34" t="s">
        <v>2934</v>
      </c>
      <c r="E668" s="34" t="s">
        <v>3040</v>
      </c>
      <c r="F668" s="34" t="s">
        <v>326</v>
      </c>
      <c r="G668" s="34" t="s">
        <v>2098</v>
      </c>
      <c r="H668" s="34" t="s">
        <v>48</v>
      </c>
      <c r="I668" s="59" t="s">
        <v>3041</v>
      </c>
      <c r="J668" s="34">
        <v>30</v>
      </c>
      <c r="K668" s="34">
        <v>30</v>
      </c>
      <c r="L668" s="34"/>
      <c r="M668" s="34"/>
      <c r="N668" s="59" t="s">
        <v>3042</v>
      </c>
      <c r="O668" s="59"/>
      <c r="P668" s="156">
        <v>1923</v>
      </c>
      <c r="Q668" s="34" t="s">
        <v>52</v>
      </c>
      <c r="R668" s="34" t="s">
        <v>52</v>
      </c>
      <c r="S668" s="34" t="s">
        <v>52</v>
      </c>
      <c r="T668" s="40" t="s">
        <v>2938</v>
      </c>
      <c r="U668" s="34" t="s">
        <v>331</v>
      </c>
      <c r="V668" s="34" t="s">
        <v>1010</v>
      </c>
      <c r="W668" s="87" t="s">
        <v>1354</v>
      </c>
      <c r="X668" s="34" t="s">
        <v>56</v>
      </c>
      <c r="Y668" s="107">
        <v>45313</v>
      </c>
      <c r="Z668" s="107">
        <v>45648</v>
      </c>
      <c r="AA668" s="104" t="s">
        <v>57</v>
      </c>
      <c r="AB668" s="34"/>
      <c r="AC668" s="34"/>
      <c r="AD668" s="115" t="s">
        <v>2939</v>
      </c>
      <c r="AE668" s="105"/>
      <c r="AF668" s="205"/>
      <c r="AG668" s="34" t="s">
        <v>59</v>
      </c>
      <c r="AH668" s="34">
        <v>30</v>
      </c>
      <c r="AI668" s="34">
        <v>30</v>
      </c>
      <c r="AJ668" s="34"/>
      <c r="AK668" s="34">
        <f t="shared" si="32"/>
        <v>0</v>
      </c>
      <c r="AL668" s="213">
        <f t="shared" si="31"/>
        <v>0</v>
      </c>
      <c r="AN668" s="214"/>
    </row>
    <row r="669" s="16" customFormat="1" ht="140.25" hidden="1" spans="1:40">
      <c r="A669" s="33">
        <v>349</v>
      </c>
      <c r="B669" s="34" t="s">
        <v>864</v>
      </c>
      <c r="C669" s="34" t="s">
        <v>1399</v>
      </c>
      <c r="D669" s="34" t="s">
        <v>2934</v>
      </c>
      <c r="E669" s="34" t="s">
        <v>3043</v>
      </c>
      <c r="F669" s="34" t="s">
        <v>326</v>
      </c>
      <c r="G669" s="34" t="s">
        <v>3044</v>
      </c>
      <c r="H669" s="34" t="s">
        <v>48</v>
      </c>
      <c r="I669" s="59" t="s">
        <v>3045</v>
      </c>
      <c r="J669" s="34">
        <v>30</v>
      </c>
      <c r="K669" s="34">
        <v>30</v>
      </c>
      <c r="L669" s="34"/>
      <c r="M669" s="34"/>
      <c r="N669" s="59" t="s">
        <v>3046</v>
      </c>
      <c r="O669" s="59"/>
      <c r="P669" s="156">
        <v>2088</v>
      </c>
      <c r="Q669" s="34" t="s">
        <v>52</v>
      </c>
      <c r="R669" s="34" t="s">
        <v>52</v>
      </c>
      <c r="S669" s="34" t="s">
        <v>52</v>
      </c>
      <c r="T669" s="40" t="s">
        <v>2938</v>
      </c>
      <c r="U669" s="34" t="s">
        <v>331</v>
      </c>
      <c r="V669" s="34" t="s">
        <v>1010</v>
      </c>
      <c r="W669" s="87" t="s">
        <v>1354</v>
      </c>
      <c r="X669" s="34" t="s">
        <v>56</v>
      </c>
      <c r="Y669" s="107">
        <v>45314</v>
      </c>
      <c r="Z669" s="107">
        <v>45649</v>
      </c>
      <c r="AA669" s="104" t="s">
        <v>57</v>
      </c>
      <c r="AB669" s="34"/>
      <c r="AC669" s="34"/>
      <c r="AD669" s="115" t="s">
        <v>2939</v>
      </c>
      <c r="AE669" s="105"/>
      <c r="AF669" s="205"/>
      <c r="AG669" s="34" t="s">
        <v>59</v>
      </c>
      <c r="AH669" s="34">
        <v>30</v>
      </c>
      <c r="AI669" s="34">
        <v>30</v>
      </c>
      <c r="AJ669" s="34"/>
      <c r="AK669" s="34">
        <f t="shared" si="32"/>
        <v>0</v>
      </c>
      <c r="AL669" s="213">
        <f t="shared" si="31"/>
        <v>0</v>
      </c>
      <c r="AN669" s="214"/>
    </row>
    <row r="670" s="16" customFormat="1" ht="140.25" hidden="1" spans="1:40">
      <c r="A670" s="34">
        <v>350</v>
      </c>
      <c r="B670" s="34" t="s">
        <v>864</v>
      </c>
      <c r="C670" s="34" t="s">
        <v>1399</v>
      </c>
      <c r="D670" s="34" t="s">
        <v>2934</v>
      </c>
      <c r="E670" s="34" t="s">
        <v>3047</v>
      </c>
      <c r="F670" s="34" t="s">
        <v>326</v>
      </c>
      <c r="G670" s="34" t="s">
        <v>1770</v>
      </c>
      <c r="H670" s="34" t="s">
        <v>48</v>
      </c>
      <c r="I670" s="59" t="s">
        <v>3048</v>
      </c>
      <c r="J670" s="34">
        <v>30</v>
      </c>
      <c r="K670" s="34">
        <v>30</v>
      </c>
      <c r="L670" s="34"/>
      <c r="M670" s="34"/>
      <c r="N670" s="59" t="s">
        <v>3049</v>
      </c>
      <c r="O670" s="59"/>
      <c r="P670" s="156">
        <v>1964</v>
      </c>
      <c r="Q670" s="34" t="s">
        <v>52</v>
      </c>
      <c r="R670" s="34" t="s">
        <v>52</v>
      </c>
      <c r="S670" s="34" t="s">
        <v>52</v>
      </c>
      <c r="T670" s="40" t="s">
        <v>2938</v>
      </c>
      <c r="U670" s="34" t="s">
        <v>331</v>
      </c>
      <c r="V670" s="34" t="s">
        <v>1010</v>
      </c>
      <c r="W670" s="87" t="s">
        <v>1354</v>
      </c>
      <c r="X670" s="34" t="s">
        <v>56</v>
      </c>
      <c r="Y670" s="107">
        <v>45315</v>
      </c>
      <c r="Z670" s="107">
        <v>45650</v>
      </c>
      <c r="AA670" s="104" t="s">
        <v>57</v>
      </c>
      <c r="AB670" s="34"/>
      <c r="AC670" s="34"/>
      <c r="AD670" s="115" t="s">
        <v>2939</v>
      </c>
      <c r="AE670" s="105"/>
      <c r="AF670" s="205"/>
      <c r="AG670" s="34" t="s">
        <v>59</v>
      </c>
      <c r="AH670" s="34">
        <v>30</v>
      </c>
      <c r="AI670" s="34">
        <v>30</v>
      </c>
      <c r="AJ670" s="34"/>
      <c r="AK670" s="34">
        <f t="shared" si="32"/>
        <v>0</v>
      </c>
      <c r="AL670" s="213">
        <f t="shared" si="31"/>
        <v>0</v>
      </c>
      <c r="AN670" s="214"/>
    </row>
    <row r="671" s="16" customFormat="1" ht="140.25" hidden="1" spans="1:40">
      <c r="A671" s="34">
        <v>351</v>
      </c>
      <c r="B671" s="34" t="s">
        <v>864</v>
      </c>
      <c r="C671" s="34" t="s">
        <v>1399</v>
      </c>
      <c r="D671" s="34" t="s">
        <v>2934</v>
      </c>
      <c r="E671" s="34" t="s">
        <v>3050</v>
      </c>
      <c r="F671" s="34" t="s">
        <v>326</v>
      </c>
      <c r="G671" s="34" t="s">
        <v>2636</v>
      </c>
      <c r="H671" s="34" t="s">
        <v>48</v>
      </c>
      <c r="I671" s="59" t="s">
        <v>3051</v>
      </c>
      <c r="J671" s="34">
        <v>30</v>
      </c>
      <c r="K671" s="34">
        <v>30</v>
      </c>
      <c r="L671" s="34"/>
      <c r="M671" s="34"/>
      <c r="N671" s="59" t="s">
        <v>3052</v>
      </c>
      <c r="O671" s="59"/>
      <c r="P671" s="156">
        <v>2046</v>
      </c>
      <c r="Q671" s="34" t="s">
        <v>52</v>
      </c>
      <c r="R671" s="34" t="s">
        <v>52</v>
      </c>
      <c r="S671" s="34" t="s">
        <v>52</v>
      </c>
      <c r="T671" s="40" t="s">
        <v>2938</v>
      </c>
      <c r="U671" s="34" t="s">
        <v>331</v>
      </c>
      <c r="V671" s="34" t="s">
        <v>1010</v>
      </c>
      <c r="W671" s="87" t="s">
        <v>1354</v>
      </c>
      <c r="X671" s="34" t="s">
        <v>56</v>
      </c>
      <c r="Y671" s="107">
        <v>45316</v>
      </c>
      <c r="Z671" s="107">
        <v>45651</v>
      </c>
      <c r="AA671" s="104" t="s">
        <v>57</v>
      </c>
      <c r="AB671" s="34"/>
      <c r="AC671" s="34"/>
      <c r="AD671" s="115" t="s">
        <v>2939</v>
      </c>
      <c r="AE671" s="105"/>
      <c r="AF671" s="205"/>
      <c r="AG671" s="34" t="s">
        <v>59</v>
      </c>
      <c r="AH671" s="34">
        <v>30</v>
      </c>
      <c r="AI671" s="34">
        <v>30</v>
      </c>
      <c r="AJ671" s="34"/>
      <c r="AK671" s="34">
        <f t="shared" si="32"/>
        <v>0</v>
      </c>
      <c r="AL671" s="213">
        <f t="shared" si="31"/>
        <v>0</v>
      </c>
      <c r="AN671" s="214"/>
    </row>
    <row r="672" s="16" customFormat="1" ht="140.25" hidden="1" spans="1:40">
      <c r="A672" s="33">
        <v>352</v>
      </c>
      <c r="B672" s="34" t="s">
        <v>864</v>
      </c>
      <c r="C672" s="34" t="s">
        <v>1399</v>
      </c>
      <c r="D672" s="34" t="s">
        <v>2934</v>
      </c>
      <c r="E672" s="34" t="s">
        <v>3053</v>
      </c>
      <c r="F672" s="34" t="s">
        <v>326</v>
      </c>
      <c r="G672" s="34" t="s">
        <v>3054</v>
      </c>
      <c r="H672" s="34" t="s">
        <v>48</v>
      </c>
      <c r="I672" s="59" t="s">
        <v>3055</v>
      </c>
      <c r="J672" s="34">
        <v>30</v>
      </c>
      <c r="K672" s="34">
        <v>30</v>
      </c>
      <c r="L672" s="34"/>
      <c r="M672" s="34"/>
      <c r="N672" s="59" t="s">
        <v>3056</v>
      </c>
      <c r="O672" s="59"/>
      <c r="P672" s="156">
        <v>974</v>
      </c>
      <c r="Q672" s="34" t="s">
        <v>52</v>
      </c>
      <c r="R672" s="34" t="s">
        <v>52</v>
      </c>
      <c r="S672" s="34" t="s">
        <v>52</v>
      </c>
      <c r="T672" s="40" t="s">
        <v>2938</v>
      </c>
      <c r="U672" s="34" t="s">
        <v>331</v>
      </c>
      <c r="V672" s="34" t="s">
        <v>1010</v>
      </c>
      <c r="W672" s="87" t="s">
        <v>1354</v>
      </c>
      <c r="X672" s="34" t="s">
        <v>56</v>
      </c>
      <c r="Y672" s="107">
        <v>45317</v>
      </c>
      <c r="Z672" s="107">
        <v>45652</v>
      </c>
      <c r="AA672" s="104" t="s">
        <v>57</v>
      </c>
      <c r="AB672" s="34"/>
      <c r="AC672" s="34"/>
      <c r="AD672" s="115" t="s">
        <v>2939</v>
      </c>
      <c r="AE672" s="105"/>
      <c r="AF672" s="205"/>
      <c r="AG672" s="34" t="s">
        <v>59</v>
      </c>
      <c r="AH672" s="34">
        <v>30</v>
      </c>
      <c r="AI672" s="34">
        <v>30</v>
      </c>
      <c r="AJ672" s="34"/>
      <c r="AK672" s="34">
        <f t="shared" si="32"/>
        <v>0</v>
      </c>
      <c r="AL672" s="213">
        <f t="shared" si="31"/>
        <v>0</v>
      </c>
      <c r="AN672" s="214"/>
    </row>
    <row r="673" s="16" customFormat="1" ht="140.25" hidden="1" spans="1:40">
      <c r="A673" s="34">
        <v>353</v>
      </c>
      <c r="B673" s="34" t="s">
        <v>864</v>
      </c>
      <c r="C673" s="34" t="s">
        <v>1399</v>
      </c>
      <c r="D673" s="34" t="s">
        <v>2934</v>
      </c>
      <c r="E673" s="34" t="s">
        <v>3057</v>
      </c>
      <c r="F673" s="34" t="s">
        <v>326</v>
      </c>
      <c r="G673" s="34" t="s">
        <v>3058</v>
      </c>
      <c r="H673" s="34" t="s">
        <v>48</v>
      </c>
      <c r="I673" s="59" t="s">
        <v>3059</v>
      </c>
      <c r="J673" s="34">
        <v>30</v>
      </c>
      <c r="K673" s="34">
        <v>30</v>
      </c>
      <c r="L673" s="34"/>
      <c r="M673" s="34"/>
      <c r="N673" s="59" t="s">
        <v>3060</v>
      </c>
      <c r="O673" s="59"/>
      <c r="P673" s="156">
        <v>2331</v>
      </c>
      <c r="Q673" s="34" t="s">
        <v>52</v>
      </c>
      <c r="R673" s="34" t="s">
        <v>52</v>
      </c>
      <c r="S673" s="34" t="s">
        <v>52</v>
      </c>
      <c r="T673" s="40" t="s">
        <v>2938</v>
      </c>
      <c r="U673" s="34" t="s">
        <v>331</v>
      </c>
      <c r="V673" s="34" t="s">
        <v>1010</v>
      </c>
      <c r="W673" s="87" t="s">
        <v>1354</v>
      </c>
      <c r="X673" s="34" t="s">
        <v>56</v>
      </c>
      <c r="Y673" s="107">
        <v>45318</v>
      </c>
      <c r="Z673" s="107">
        <v>45653</v>
      </c>
      <c r="AA673" s="104" t="s">
        <v>57</v>
      </c>
      <c r="AB673" s="34"/>
      <c r="AC673" s="34"/>
      <c r="AD673" s="115" t="s">
        <v>2939</v>
      </c>
      <c r="AE673" s="105"/>
      <c r="AF673" s="205"/>
      <c r="AG673" s="34" t="s">
        <v>59</v>
      </c>
      <c r="AH673" s="34">
        <v>30</v>
      </c>
      <c r="AI673" s="34">
        <v>30</v>
      </c>
      <c r="AJ673" s="34"/>
      <c r="AK673" s="34">
        <f t="shared" si="32"/>
        <v>0</v>
      </c>
      <c r="AL673" s="213">
        <f t="shared" si="31"/>
        <v>0</v>
      </c>
      <c r="AN673" s="214"/>
    </row>
    <row r="674" s="16" customFormat="1" ht="140.25" hidden="1" spans="1:40">
      <c r="A674" s="34">
        <v>354</v>
      </c>
      <c r="B674" s="34" t="s">
        <v>864</v>
      </c>
      <c r="C674" s="34" t="s">
        <v>1399</v>
      </c>
      <c r="D674" s="34" t="s">
        <v>2934</v>
      </c>
      <c r="E674" s="34" t="s">
        <v>3061</v>
      </c>
      <c r="F674" s="34" t="s">
        <v>326</v>
      </c>
      <c r="G674" s="34" t="s">
        <v>384</v>
      </c>
      <c r="H674" s="34" t="s">
        <v>48</v>
      </c>
      <c r="I674" s="59" t="s">
        <v>3062</v>
      </c>
      <c r="J674" s="34">
        <v>30</v>
      </c>
      <c r="K674" s="34">
        <v>30</v>
      </c>
      <c r="L674" s="34"/>
      <c r="M674" s="34"/>
      <c r="N674" s="59" t="s">
        <v>3063</v>
      </c>
      <c r="O674" s="59"/>
      <c r="P674" s="156">
        <v>2582</v>
      </c>
      <c r="Q674" s="34" t="s">
        <v>52</v>
      </c>
      <c r="R674" s="34" t="s">
        <v>52</v>
      </c>
      <c r="S674" s="34" t="s">
        <v>52</v>
      </c>
      <c r="T674" s="40" t="s">
        <v>2938</v>
      </c>
      <c r="U674" s="34" t="s">
        <v>331</v>
      </c>
      <c r="V674" s="34" t="s">
        <v>1010</v>
      </c>
      <c r="W674" s="87" t="s">
        <v>1354</v>
      </c>
      <c r="X674" s="34" t="s">
        <v>56</v>
      </c>
      <c r="Y674" s="107">
        <v>45319</v>
      </c>
      <c r="Z674" s="107">
        <v>45654</v>
      </c>
      <c r="AA674" s="104" t="s">
        <v>57</v>
      </c>
      <c r="AB674" s="34"/>
      <c r="AC674" s="34"/>
      <c r="AD674" s="115" t="s">
        <v>2939</v>
      </c>
      <c r="AE674" s="105"/>
      <c r="AF674" s="205"/>
      <c r="AG674" s="34" t="s">
        <v>59</v>
      </c>
      <c r="AH674" s="34">
        <v>30</v>
      </c>
      <c r="AI674" s="34">
        <v>30</v>
      </c>
      <c r="AJ674" s="34"/>
      <c r="AK674" s="34">
        <f t="shared" si="32"/>
        <v>0</v>
      </c>
      <c r="AL674" s="213">
        <f t="shared" si="31"/>
        <v>0</v>
      </c>
      <c r="AN674" s="214"/>
    </row>
    <row r="675" s="16" customFormat="1" ht="140.25" hidden="1" spans="1:40">
      <c r="A675" s="33">
        <v>355</v>
      </c>
      <c r="B675" s="34" t="s">
        <v>864</v>
      </c>
      <c r="C675" s="34" t="s">
        <v>1399</v>
      </c>
      <c r="D675" s="34" t="s">
        <v>2934</v>
      </c>
      <c r="E675" s="34" t="s">
        <v>3064</v>
      </c>
      <c r="F675" s="34" t="s">
        <v>326</v>
      </c>
      <c r="G675" s="34" t="s">
        <v>3065</v>
      </c>
      <c r="H675" s="34" t="s">
        <v>48</v>
      </c>
      <c r="I675" s="59" t="s">
        <v>3066</v>
      </c>
      <c r="J675" s="34">
        <v>30</v>
      </c>
      <c r="K675" s="34">
        <v>30</v>
      </c>
      <c r="L675" s="34"/>
      <c r="M675" s="34"/>
      <c r="N675" s="59" t="s">
        <v>3067</v>
      </c>
      <c r="O675" s="59"/>
      <c r="P675" s="156">
        <v>1547</v>
      </c>
      <c r="Q675" s="34" t="s">
        <v>52</v>
      </c>
      <c r="R675" s="34" t="s">
        <v>52</v>
      </c>
      <c r="S675" s="34" t="s">
        <v>52</v>
      </c>
      <c r="T675" s="40" t="s">
        <v>2938</v>
      </c>
      <c r="U675" s="34" t="s">
        <v>331</v>
      </c>
      <c r="V675" s="34" t="s">
        <v>1010</v>
      </c>
      <c r="W675" s="87" t="s">
        <v>1354</v>
      </c>
      <c r="X675" s="34" t="s">
        <v>56</v>
      </c>
      <c r="Y675" s="107">
        <v>45321</v>
      </c>
      <c r="Z675" s="107">
        <v>45656</v>
      </c>
      <c r="AA675" s="104" t="s">
        <v>57</v>
      </c>
      <c r="AB675" s="34"/>
      <c r="AC675" s="34"/>
      <c r="AD675" s="115" t="s">
        <v>2939</v>
      </c>
      <c r="AE675" s="105"/>
      <c r="AF675" s="205"/>
      <c r="AG675" s="34" t="s">
        <v>59</v>
      </c>
      <c r="AH675" s="34">
        <v>30</v>
      </c>
      <c r="AI675" s="34">
        <v>30</v>
      </c>
      <c r="AJ675" s="34"/>
      <c r="AK675" s="34">
        <f t="shared" si="32"/>
        <v>0</v>
      </c>
      <c r="AL675" s="213">
        <f t="shared" si="31"/>
        <v>0</v>
      </c>
      <c r="AN675" s="214"/>
    </row>
    <row r="676" s="16" customFormat="1" ht="140.25" hidden="1" spans="1:40">
      <c r="A676" s="34">
        <v>356</v>
      </c>
      <c r="B676" s="34" t="s">
        <v>864</v>
      </c>
      <c r="C676" s="34" t="s">
        <v>1399</v>
      </c>
      <c r="D676" s="34" t="s">
        <v>2934</v>
      </c>
      <c r="E676" s="34" t="s">
        <v>3068</v>
      </c>
      <c r="F676" s="34" t="s">
        <v>326</v>
      </c>
      <c r="G676" s="34" t="s">
        <v>1007</v>
      </c>
      <c r="H676" s="34" t="s">
        <v>48</v>
      </c>
      <c r="I676" s="59" t="s">
        <v>3069</v>
      </c>
      <c r="J676" s="34">
        <v>30</v>
      </c>
      <c r="K676" s="34">
        <v>30</v>
      </c>
      <c r="L676" s="34"/>
      <c r="M676" s="34"/>
      <c r="N676" s="59" t="s">
        <v>3070</v>
      </c>
      <c r="O676" s="59"/>
      <c r="P676" s="156">
        <v>1360</v>
      </c>
      <c r="Q676" s="34" t="s">
        <v>52</v>
      </c>
      <c r="R676" s="34" t="s">
        <v>52</v>
      </c>
      <c r="S676" s="34" t="s">
        <v>52</v>
      </c>
      <c r="T676" s="40" t="s">
        <v>2938</v>
      </c>
      <c r="U676" s="34" t="s">
        <v>331</v>
      </c>
      <c r="V676" s="34" t="s">
        <v>1010</v>
      </c>
      <c r="W676" s="87" t="s">
        <v>1354</v>
      </c>
      <c r="X676" s="34" t="s">
        <v>56</v>
      </c>
      <c r="Y676" s="107">
        <v>45292</v>
      </c>
      <c r="Z676" s="107">
        <v>45627</v>
      </c>
      <c r="AA676" s="104" t="s">
        <v>57</v>
      </c>
      <c r="AB676" s="34"/>
      <c r="AC676" s="34"/>
      <c r="AD676" s="115" t="s">
        <v>2939</v>
      </c>
      <c r="AE676" s="105"/>
      <c r="AF676" s="205"/>
      <c r="AG676" s="34" t="s">
        <v>59</v>
      </c>
      <c r="AH676" s="34">
        <v>30</v>
      </c>
      <c r="AI676" s="34">
        <v>30</v>
      </c>
      <c r="AJ676" s="34"/>
      <c r="AK676" s="34">
        <f t="shared" si="32"/>
        <v>0</v>
      </c>
      <c r="AL676" s="213">
        <f t="shared" si="31"/>
        <v>0</v>
      </c>
      <c r="AN676" s="214"/>
    </row>
    <row r="677" s="16" customFormat="1" ht="127.5" hidden="1" spans="1:40">
      <c r="A677" s="34">
        <v>357</v>
      </c>
      <c r="B677" s="34" t="s">
        <v>864</v>
      </c>
      <c r="C677" s="34" t="s">
        <v>1399</v>
      </c>
      <c r="D677" s="34" t="s">
        <v>2934</v>
      </c>
      <c r="E677" s="34" t="s">
        <v>3071</v>
      </c>
      <c r="F677" s="34" t="s">
        <v>326</v>
      </c>
      <c r="G677" s="34" t="s">
        <v>3072</v>
      </c>
      <c r="H677" s="34" t="s">
        <v>48</v>
      </c>
      <c r="I677" s="59" t="s">
        <v>3073</v>
      </c>
      <c r="J677" s="34">
        <v>30</v>
      </c>
      <c r="K677" s="34">
        <v>30</v>
      </c>
      <c r="L677" s="34"/>
      <c r="M677" s="34"/>
      <c r="N677" s="59" t="s">
        <v>3074</v>
      </c>
      <c r="O677" s="59"/>
      <c r="P677" s="156">
        <v>810</v>
      </c>
      <c r="Q677" s="34" t="s">
        <v>52</v>
      </c>
      <c r="R677" s="34" t="s">
        <v>52</v>
      </c>
      <c r="S677" s="34" t="s">
        <v>52</v>
      </c>
      <c r="T677" s="40" t="s">
        <v>2938</v>
      </c>
      <c r="U677" s="34" t="s">
        <v>331</v>
      </c>
      <c r="V677" s="34" t="s">
        <v>1010</v>
      </c>
      <c r="W677" s="87" t="s">
        <v>1354</v>
      </c>
      <c r="X677" s="34" t="s">
        <v>56</v>
      </c>
      <c r="Y677" s="107">
        <v>45292</v>
      </c>
      <c r="Z677" s="107">
        <v>45627</v>
      </c>
      <c r="AA677" s="104" t="s">
        <v>57</v>
      </c>
      <c r="AB677" s="34"/>
      <c r="AC677" s="34"/>
      <c r="AD677" s="115" t="s">
        <v>2939</v>
      </c>
      <c r="AE677" s="105"/>
      <c r="AF677" s="205"/>
      <c r="AG677" s="34" t="s">
        <v>59</v>
      </c>
      <c r="AH677" s="34">
        <v>30</v>
      </c>
      <c r="AI677" s="34">
        <v>30</v>
      </c>
      <c r="AJ677" s="34"/>
      <c r="AK677" s="34">
        <f t="shared" si="32"/>
        <v>0</v>
      </c>
      <c r="AL677" s="213">
        <f t="shared" si="31"/>
        <v>0</v>
      </c>
      <c r="AN677" s="214"/>
    </row>
    <row r="678" s="16" customFormat="1" ht="105" hidden="1" customHeight="1" spans="1:40">
      <c r="A678" s="33">
        <v>358</v>
      </c>
      <c r="B678" s="34" t="s">
        <v>864</v>
      </c>
      <c r="C678" s="34" t="s">
        <v>1399</v>
      </c>
      <c r="D678" s="34" t="s">
        <v>2934</v>
      </c>
      <c r="E678" s="34" t="s">
        <v>3075</v>
      </c>
      <c r="F678" s="34" t="s">
        <v>284</v>
      </c>
      <c r="G678" s="34" t="s">
        <v>3076</v>
      </c>
      <c r="H678" s="34" t="s">
        <v>48</v>
      </c>
      <c r="I678" s="59" t="s">
        <v>3077</v>
      </c>
      <c r="J678" s="34">
        <v>30</v>
      </c>
      <c r="K678" s="34">
        <v>30</v>
      </c>
      <c r="L678" s="34"/>
      <c r="M678" s="34"/>
      <c r="N678" s="59" t="s">
        <v>3078</v>
      </c>
      <c r="O678" s="59"/>
      <c r="P678" s="156">
        <v>1729</v>
      </c>
      <c r="Q678" s="34" t="s">
        <v>52</v>
      </c>
      <c r="R678" s="34" t="s">
        <v>52</v>
      </c>
      <c r="S678" s="34" t="s">
        <v>52</v>
      </c>
      <c r="T678" s="40" t="s">
        <v>2938</v>
      </c>
      <c r="U678" s="34" t="s">
        <v>289</v>
      </c>
      <c r="V678" s="34" t="s">
        <v>719</v>
      </c>
      <c r="W678" s="87">
        <v>13577385272</v>
      </c>
      <c r="X678" s="34" t="s">
        <v>56</v>
      </c>
      <c r="Y678" s="107">
        <v>45352</v>
      </c>
      <c r="Z678" s="107">
        <v>45627</v>
      </c>
      <c r="AA678" s="104" t="s">
        <v>57</v>
      </c>
      <c r="AB678" s="34"/>
      <c r="AC678" s="34"/>
      <c r="AD678" s="115" t="s">
        <v>2939</v>
      </c>
      <c r="AE678" s="105"/>
      <c r="AF678" s="205"/>
      <c r="AG678" s="34" t="s">
        <v>59</v>
      </c>
      <c r="AH678" s="34">
        <v>30</v>
      </c>
      <c r="AI678" s="34">
        <v>30</v>
      </c>
      <c r="AJ678" s="34"/>
      <c r="AK678" s="34">
        <f t="shared" si="32"/>
        <v>0</v>
      </c>
      <c r="AL678" s="213">
        <f t="shared" si="31"/>
        <v>0</v>
      </c>
      <c r="AN678" s="214"/>
    </row>
    <row r="679" s="16" customFormat="1" ht="105" hidden="1" customHeight="1" spans="1:40">
      <c r="A679" s="34">
        <v>359</v>
      </c>
      <c r="B679" s="34" t="s">
        <v>864</v>
      </c>
      <c r="C679" s="34" t="s">
        <v>1399</v>
      </c>
      <c r="D679" s="34" t="s">
        <v>2934</v>
      </c>
      <c r="E679" s="34" t="s">
        <v>3079</v>
      </c>
      <c r="F679" s="34" t="s">
        <v>284</v>
      </c>
      <c r="G679" s="34" t="s">
        <v>2961</v>
      </c>
      <c r="H679" s="34" t="s">
        <v>48</v>
      </c>
      <c r="I679" s="59" t="s">
        <v>3080</v>
      </c>
      <c r="J679" s="34">
        <v>30</v>
      </c>
      <c r="K679" s="34">
        <v>30</v>
      </c>
      <c r="L679" s="34"/>
      <c r="M679" s="34"/>
      <c r="N679" s="59" t="s">
        <v>3081</v>
      </c>
      <c r="O679" s="59"/>
      <c r="P679" s="156">
        <v>2345</v>
      </c>
      <c r="Q679" s="34" t="s">
        <v>52</v>
      </c>
      <c r="R679" s="34" t="s">
        <v>52</v>
      </c>
      <c r="S679" s="34" t="s">
        <v>52</v>
      </c>
      <c r="T679" s="40" t="s">
        <v>2938</v>
      </c>
      <c r="U679" s="34" t="s">
        <v>289</v>
      </c>
      <c r="V679" s="34" t="s">
        <v>719</v>
      </c>
      <c r="W679" s="87">
        <v>13577385272</v>
      </c>
      <c r="X679" s="34" t="s">
        <v>56</v>
      </c>
      <c r="Y679" s="107">
        <v>45352</v>
      </c>
      <c r="Z679" s="107">
        <v>45629</v>
      </c>
      <c r="AA679" s="104" t="s">
        <v>57</v>
      </c>
      <c r="AB679" s="34"/>
      <c r="AC679" s="34"/>
      <c r="AD679" s="115" t="s">
        <v>2939</v>
      </c>
      <c r="AE679" s="105"/>
      <c r="AF679" s="205"/>
      <c r="AG679" s="34" t="s">
        <v>59</v>
      </c>
      <c r="AH679" s="34">
        <v>30</v>
      </c>
      <c r="AI679" s="34">
        <v>30</v>
      </c>
      <c r="AJ679" s="34"/>
      <c r="AK679" s="34">
        <f t="shared" si="32"/>
        <v>0</v>
      </c>
      <c r="AL679" s="213">
        <f t="shared" si="31"/>
        <v>0</v>
      </c>
      <c r="AN679" s="214"/>
    </row>
    <row r="680" s="16" customFormat="1" ht="105" hidden="1" customHeight="1" spans="1:40">
      <c r="A680" s="34">
        <v>360</v>
      </c>
      <c r="B680" s="34" t="s">
        <v>864</v>
      </c>
      <c r="C680" s="34" t="s">
        <v>1399</v>
      </c>
      <c r="D680" s="34" t="s">
        <v>2934</v>
      </c>
      <c r="E680" s="34" t="s">
        <v>3082</v>
      </c>
      <c r="F680" s="34" t="s">
        <v>284</v>
      </c>
      <c r="G680" s="34" t="s">
        <v>2312</v>
      </c>
      <c r="H680" s="34" t="s">
        <v>48</v>
      </c>
      <c r="I680" s="59" t="s">
        <v>3083</v>
      </c>
      <c r="J680" s="34">
        <v>30</v>
      </c>
      <c r="K680" s="34">
        <v>30</v>
      </c>
      <c r="L680" s="34"/>
      <c r="M680" s="34"/>
      <c r="N680" s="59" t="s">
        <v>3084</v>
      </c>
      <c r="O680" s="59"/>
      <c r="P680" s="156">
        <v>1798</v>
      </c>
      <c r="Q680" s="34" t="s">
        <v>52</v>
      </c>
      <c r="R680" s="34" t="s">
        <v>52</v>
      </c>
      <c r="S680" s="34" t="s">
        <v>52</v>
      </c>
      <c r="T680" s="40" t="s">
        <v>2938</v>
      </c>
      <c r="U680" s="34" t="s">
        <v>289</v>
      </c>
      <c r="V680" s="34" t="s">
        <v>719</v>
      </c>
      <c r="W680" s="87">
        <v>13577385272</v>
      </c>
      <c r="X680" s="34" t="s">
        <v>56</v>
      </c>
      <c r="Y680" s="107">
        <v>45352</v>
      </c>
      <c r="Z680" s="107">
        <v>45630</v>
      </c>
      <c r="AA680" s="104" t="s">
        <v>57</v>
      </c>
      <c r="AB680" s="34"/>
      <c r="AC680" s="34"/>
      <c r="AD680" s="115" t="s">
        <v>2939</v>
      </c>
      <c r="AE680" s="105"/>
      <c r="AF680" s="205"/>
      <c r="AG680" s="34" t="s">
        <v>59</v>
      </c>
      <c r="AH680" s="34">
        <v>30</v>
      </c>
      <c r="AI680" s="34">
        <v>30</v>
      </c>
      <c r="AJ680" s="34"/>
      <c r="AK680" s="34">
        <f t="shared" si="32"/>
        <v>0</v>
      </c>
      <c r="AL680" s="213">
        <f t="shared" si="31"/>
        <v>0</v>
      </c>
      <c r="AN680" s="214"/>
    </row>
    <row r="681" s="16" customFormat="1" ht="105" hidden="1" customHeight="1" spans="1:40">
      <c r="A681" s="33">
        <v>361</v>
      </c>
      <c r="B681" s="34" t="s">
        <v>864</v>
      </c>
      <c r="C681" s="34" t="s">
        <v>1399</v>
      </c>
      <c r="D681" s="34" t="s">
        <v>2934</v>
      </c>
      <c r="E681" s="34" t="s">
        <v>3085</v>
      </c>
      <c r="F681" s="34" t="s">
        <v>284</v>
      </c>
      <c r="G681" s="34" t="s">
        <v>3086</v>
      </c>
      <c r="H681" s="34" t="s">
        <v>48</v>
      </c>
      <c r="I681" s="59" t="s">
        <v>3087</v>
      </c>
      <c r="J681" s="34">
        <v>30</v>
      </c>
      <c r="K681" s="34">
        <v>30</v>
      </c>
      <c r="L681" s="34"/>
      <c r="M681" s="34"/>
      <c r="N681" s="59" t="s">
        <v>3088</v>
      </c>
      <c r="O681" s="59"/>
      <c r="P681" s="156">
        <v>1648</v>
      </c>
      <c r="Q681" s="34" t="s">
        <v>52</v>
      </c>
      <c r="R681" s="34" t="s">
        <v>52</v>
      </c>
      <c r="S681" s="34" t="s">
        <v>52</v>
      </c>
      <c r="T681" s="40" t="s">
        <v>2938</v>
      </c>
      <c r="U681" s="34" t="s">
        <v>289</v>
      </c>
      <c r="V681" s="34" t="s">
        <v>719</v>
      </c>
      <c r="W681" s="87">
        <v>13577385272</v>
      </c>
      <c r="X681" s="34" t="s">
        <v>56</v>
      </c>
      <c r="Y681" s="107">
        <v>45352</v>
      </c>
      <c r="Z681" s="107">
        <v>45631</v>
      </c>
      <c r="AA681" s="104" t="s">
        <v>57</v>
      </c>
      <c r="AB681" s="34"/>
      <c r="AC681" s="34"/>
      <c r="AD681" s="115" t="s">
        <v>2939</v>
      </c>
      <c r="AE681" s="105"/>
      <c r="AF681" s="205"/>
      <c r="AG681" s="34" t="s">
        <v>59</v>
      </c>
      <c r="AH681" s="34">
        <v>30</v>
      </c>
      <c r="AI681" s="34">
        <v>30</v>
      </c>
      <c r="AJ681" s="34"/>
      <c r="AK681" s="34">
        <f t="shared" si="32"/>
        <v>0</v>
      </c>
      <c r="AL681" s="213">
        <f t="shared" si="31"/>
        <v>0</v>
      </c>
      <c r="AN681" s="214"/>
    </row>
    <row r="682" s="16" customFormat="1" ht="105" hidden="1" customHeight="1" spans="1:40">
      <c r="A682" s="34">
        <v>362</v>
      </c>
      <c r="B682" s="34" t="s">
        <v>864</v>
      </c>
      <c r="C682" s="34" t="s">
        <v>1399</v>
      </c>
      <c r="D682" s="34" t="s">
        <v>2934</v>
      </c>
      <c r="E682" s="34" t="s">
        <v>3089</v>
      </c>
      <c r="F682" s="34" t="s">
        <v>284</v>
      </c>
      <c r="G682" s="34" t="s">
        <v>2293</v>
      </c>
      <c r="H682" s="34" t="s">
        <v>48</v>
      </c>
      <c r="I682" s="59" t="s">
        <v>3090</v>
      </c>
      <c r="J682" s="34">
        <v>30</v>
      </c>
      <c r="K682" s="34">
        <v>30</v>
      </c>
      <c r="L682" s="34"/>
      <c r="M682" s="34"/>
      <c r="N682" s="59" t="s">
        <v>3091</v>
      </c>
      <c r="O682" s="59"/>
      <c r="P682" s="156">
        <v>2034</v>
      </c>
      <c r="Q682" s="34" t="s">
        <v>52</v>
      </c>
      <c r="R682" s="34" t="s">
        <v>52</v>
      </c>
      <c r="S682" s="34" t="s">
        <v>52</v>
      </c>
      <c r="T682" s="40" t="s">
        <v>2938</v>
      </c>
      <c r="U682" s="34" t="s">
        <v>289</v>
      </c>
      <c r="V682" s="34" t="s">
        <v>719</v>
      </c>
      <c r="W682" s="87">
        <v>13577385272</v>
      </c>
      <c r="X682" s="34" t="s">
        <v>56</v>
      </c>
      <c r="Y682" s="107">
        <v>45352</v>
      </c>
      <c r="Z682" s="107">
        <v>45632</v>
      </c>
      <c r="AA682" s="104" t="s">
        <v>57</v>
      </c>
      <c r="AB682" s="34"/>
      <c r="AC682" s="34"/>
      <c r="AD682" s="115" t="s">
        <v>2939</v>
      </c>
      <c r="AE682" s="105"/>
      <c r="AF682" s="205"/>
      <c r="AG682" s="34" t="s">
        <v>59</v>
      </c>
      <c r="AH682" s="34">
        <v>30</v>
      </c>
      <c r="AI682" s="34">
        <v>30</v>
      </c>
      <c r="AJ682" s="34"/>
      <c r="AK682" s="34">
        <f t="shared" si="32"/>
        <v>0</v>
      </c>
      <c r="AL682" s="213">
        <f t="shared" si="31"/>
        <v>0</v>
      </c>
      <c r="AN682" s="214"/>
    </row>
    <row r="683" s="16" customFormat="1" ht="89.25" hidden="1" spans="1:40">
      <c r="A683" s="34">
        <v>363</v>
      </c>
      <c r="B683" s="34" t="s">
        <v>864</v>
      </c>
      <c r="C683" s="34" t="s">
        <v>1399</v>
      </c>
      <c r="D683" s="34" t="s">
        <v>2934</v>
      </c>
      <c r="E683" s="34" t="s">
        <v>3092</v>
      </c>
      <c r="F683" s="34" t="s">
        <v>284</v>
      </c>
      <c r="G683" s="34" t="s">
        <v>3093</v>
      </c>
      <c r="H683" s="34" t="s">
        <v>48</v>
      </c>
      <c r="I683" s="59" t="s">
        <v>3094</v>
      </c>
      <c r="J683" s="34">
        <v>30</v>
      </c>
      <c r="K683" s="34">
        <v>30</v>
      </c>
      <c r="L683" s="34"/>
      <c r="M683" s="34"/>
      <c r="N683" s="59" t="s">
        <v>3095</v>
      </c>
      <c r="O683" s="59"/>
      <c r="P683" s="156">
        <v>1937</v>
      </c>
      <c r="Q683" s="34" t="s">
        <v>52</v>
      </c>
      <c r="R683" s="34" t="s">
        <v>52</v>
      </c>
      <c r="S683" s="34" t="s">
        <v>52</v>
      </c>
      <c r="T683" s="40" t="s">
        <v>2938</v>
      </c>
      <c r="U683" s="34" t="s">
        <v>289</v>
      </c>
      <c r="V683" s="34" t="s">
        <v>719</v>
      </c>
      <c r="W683" s="87">
        <v>13577385272</v>
      </c>
      <c r="X683" s="34" t="s">
        <v>56</v>
      </c>
      <c r="Y683" s="107">
        <v>45352</v>
      </c>
      <c r="Z683" s="107">
        <v>45633</v>
      </c>
      <c r="AA683" s="104" t="s">
        <v>57</v>
      </c>
      <c r="AB683" s="34"/>
      <c r="AC683" s="34"/>
      <c r="AD683" s="115" t="s">
        <v>2939</v>
      </c>
      <c r="AE683" s="105"/>
      <c r="AF683" s="205"/>
      <c r="AG683" s="34" t="s">
        <v>59</v>
      </c>
      <c r="AH683" s="34">
        <v>30</v>
      </c>
      <c r="AI683" s="34">
        <v>30</v>
      </c>
      <c r="AJ683" s="34"/>
      <c r="AK683" s="34">
        <f t="shared" si="32"/>
        <v>0</v>
      </c>
      <c r="AL683" s="213">
        <f t="shared" si="31"/>
        <v>0</v>
      </c>
      <c r="AN683" s="214"/>
    </row>
    <row r="684" s="16" customFormat="1" ht="105" hidden="1" customHeight="1" spans="1:40">
      <c r="A684" s="33">
        <v>364</v>
      </c>
      <c r="B684" s="34" t="s">
        <v>864</v>
      </c>
      <c r="C684" s="34" t="s">
        <v>1399</v>
      </c>
      <c r="D684" s="34" t="s">
        <v>2934</v>
      </c>
      <c r="E684" s="34" t="s">
        <v>3096</v>
      </c>
      <c r="F684" s="34" t="s">
        <v>284</v>
      </c>
      <c r="G684" s="34" t="s">
        <v>716</v>
      </c>
      <c r="H684" s="34" t="s">
        <v>48</v>
      </c>
      <c r="I684" s="59" t="s">
        <v>3097</v>
      </c>
      <c r="J684" s="34">
        <v>30</v>
      </c>
      <c r="K684" s="34">
        <v>30</v>
      </c>
      <c r="L684" s="34"/>
      <c r="M684" s="34"/>
      <c r="N684" s="59" t="s">
        <v>3098</v>
      </c>
      <c r="O684" s="59"/>
      <c r="P684" s="156">
        <v>2437</v>
      </c>
      <c r="Q684" s="34" t="s">
        <v>52</v>
      </c>
      <c r="R684" s="34" t="s">
        <v>52</v>
      </c>
      <c r="S684" s="34" t="s">
        <v>52</v>
      </c>
      <c r="T684" s="40" t="s">
        <v>2938</v>
      </c>
      <c r="U684" s="34" t="s">
        <v>289</v>
      </c>
      <c r="V684" s="34" t="s">
        <v>719</v>
      </c>
      <c r="W684" s="87">
        <v>13577385272</v>
      </c>
      <c r="X684" s="34" t="s">
        <v>56</v>
      </c>
      <c r="Y684" s="107">
        <v>45352</v>
      </c>
      <c r="Z684" s="107">
        <v>45634</v>
      </c>
      <c r="AA684" s="104" t="s">
        <v>57</v>
      </c>
      <c r="AB684" s="34"/>
      <c r="AC684" s="34"/>
      <c r="AD684" s="115" t="s">
        <v>2939</v>
      </c>
      <c r="AE684" s="105"/>
      <c r="AF684" s="205"/>
      <c r="AG684" s="34" t="s">
        <v>59</v>
      </c>
      <c r="AH684" s="34">
        <v>30</v>
      </c>
      <c r="AI684" s="34">
        <v>30</v>
      </c>
      <c r="AJ684" s="34"/>
      <c r="AK684" s="34">
        <f t="shared" si="32"/>
        <v>0</v>
      </c>
      <c r="AL684" s="213">
        <f t="shared" si="31"/>
        <v>0</v>
      </c>
      <c r="AN684" s="214"/>
    </row>
    <row r="685" s="16" customFormat="1" ht="105" hidden="1" customHeight="1" spans="1:40">
      <c r="A685" s="34">
        <v>365</v>
      </c>
      <c r="B685" s="34" t="s">
        <v>864</v>
      </c>
      <c r="C685" s="34" t="s">
        <v>1399</v>
      </c>
      <c r="D685" s="34" t="s">
        <v>2934</v>
      </c>
      <c r="E685" s="34" t="s">
        <v>3099</v>
      </c>
      <c r="F685" s="34" t="s">
        <v>284</v>
      </c>
      <c r="G685" s="34" t="s">
        <v>2308</v>
      </c>
      <c r="H685" s="34" t="s">
        <v>48</v>
      </c>
      <c r="I685" s="59" t="s">
        <v>3100</v>
      </c>
      <c r="J685" s="34">
        <v>30</v>
      </c>
      <c r="K685" s="34">
        <v>30</v>
      </c>
      <c r="L685" s="34"/>
      <c r="M685" s="34"/>
      <c r="N685" s="59" t="s">
        <v>3101</v>
      </c>
      <c r="O685" s="59"/>
      <c r="P685" s="156">
        <v>1541</v>
      </c>
      <c r="Q685" s="34" t="s">
        <v>52</v>
      </c>
      <c r="R685" s="34" t="s">
        <v>52</v>
      </c>
      <c r="S685" s="34" t="s">
        <v>52</v>
      </c>
      <c r="T685" s="40" t="s">
        <v>2938</v>
      </c>
      <c r="U685" s="34" t="s">
        <v>289</v>
      </c>
      <c r="V685" s="34" t="s">
        <v>719</v>
      </c>
      <c r="W685" s="87">
        <v>13577385272</v>
      </c>
      <c r="X685" s="34" t="s">
        <v>56</v>
      </c>
      <c r="Y685" s="107">
        <v>45352</v>
      </c>
      <c r="Z685" s="107">
        <v>45635</v>
      </c>
      <c r="AA685" s="104" t="s">
        <v>57</v>
      </c>
      <c r="AB685" s="34"/>
      <c r="AC685" s="34"/>
      <c r="AD685" s="115" t="s">
        <v>2939</v>
      </c>
      <c r="AE685" s="105"/>
      <c r="AF685" s="205"/>
      <c r="AG685" s="34" t="s">
        <v>59</v>
      </c>
      <c r="AH685" s="34">
        <v>30</v>
      </c>
      <c r="AI685" s="34">
        <v>30</v>
      </c>
      <c r="AJ685" s="34"/>
      <c r="AK685" s="34">
        <f t="shared" si="32"/>
        <v>0</v>
      </c>
      <c r="AL685" s="213">
        <f t="shared" si="31"/>
        <v>0</v>
      </c>
      <c r="AN685" s="214"/>
    </row>
    <row r="686" s="16" customFormat="1" ht="105" hidden="1" customHeight="1" spans="1:40">
      <c r="A686" s="34">
        <v>366</v>
      </c>
      <c r="B686" s="34" t="s">
        <v>864</v>
      </c>
      <c r="C686" s="34" t="s">
        <v>1399</v>
      </c>
      <c r="D686" s="34" t="s">
        <v>2934</v>
      </c>
      <c r="E686" s="34" t="s">
        <v>3102</v>
      </c>
      <c r="F686" s="34" t="s">
        <v>284</v>
      </c>
      <c r="G686" s="34" t="s">
        <v>740</v>
      </c>
      <c r="H686" s="34" t="s">
        <v>48</v>
      </c>
      <c r="I686" s="59" t="s">
        <v>3103</v>
      </c>
      <c r="J686" s="34">
        <v>30</v>
      </c>
      <c r="K686" s="34">
        <v>30</v>
      </c>
      <c r="L686" s="34"/>
      <c r="M686" s="34"/>
      <c r="N686" s="59" t="s">
        <v>3104</v>
      </c>
      <c r="O686" s="59"/>
      <c r="P686" s="156">
        <v>2741</v>
      </c>
      <c r="Q686" s="34" t="s">
        <v>52</v>
      </c>
      <c r="R686" s="34" t="s">
        <v>52</v>
      </c>
      <c r="S686" s="34" t="s">
        <v>52</v>
      </c>
      <c r="T686" s="40" t="s">
        <v>2938</v>
      </c>
      <c r="U686" s="34" t="s">
        <v>289</v>
      </c>
      <c r="V686" s="34" t="s">
        <v>719</v>
      </c>
      <c r="W686" s="87">
        <v>13577385272</v>
      </c>
      <c r="X686" s="34" t="s">
        <v>56</v>
      </c>
      <c r="Y686" s="107">
        <v>45292</v>
      </c>
      <c r="Z686" s="107">
        <v>45627</v>
      </c>
      <c r="AA686" s="104" t="s">
        <v>57</v>
      </c>
      <c r="AB686" s="34"/>
      <c r="AC686" s="34"/>
      <c r="AD686" s="115" t="s">
        <v>2939</v>
      </c>
      <c r="AE686" s="105"/>
      <c r="AF686" s="205"/>
      <c r="AG686" s="34" t="s">
        <v>59</v>
      </c>
      <c r="AH686" s="34">
        <v>30</v>
      </c>
      <c r="AI686" s="34">
        <v>30</v>
      </c>
      <c r="AJ686" s="34"/>
      <c r="AK686" s="34">
        <f t="shared" si="32"/>
        <v>0</v>
      </c>
      <c r="AL686" s="213">
        <f t="shared" si="31"/>
        <v>0</v>
      </c>
      <c r="AN686" s="214"/>
    </row>
    <row r="687" s="16" customFormat="1" ht="105" hidden="1" customHeight="1" spans="1:40">
      <c r="A687" s="33">
        <v>367</v>
      </c>
      <c r="B687" s="34" t="s">
        <v>864</v>
      </c>
      <c r="C687" s="34" t="s">
        <v>1399</v>
      </c>
      <c r="D687" s="34" t="s">
        <v>2934</v>
      </c>
      <c r="E687" s="34" t="s">
        <v>3105</v>
      </c>
      <c r="F687" s="34" t="s">
        <v>450</v>
      </c>
      <c r="G687" s="34" t="s">
        <v>3106</v>
      </c>
      <c r="H687" s="34" t="s">
        <v>48</v>
      </c>
      <c r="I687" s="59" t="s">
        <v>3107</v>
      </c>
      <c r="J687" s="34">
        <v>30</v>
      </c>
      <c r="K687" s="34">
        <v>30</v>
      </c>
      <c r="L687" s="34"/>
      <c r="M687" s="34"/>
      <c r="N687" s="59" t="s">
        <v>3108</v>
      </c>
      <c r="O687" s="59"/>
      <c r="P687" s="156">
        <v>2505</v>
      </c>
      <c r="Q687" s="34" t="s">
        <v>52</v>
      </c>
      <c r="R687" s="34" t="s">
        <v>52</v>
      </c>
      <c r="S687" s="34" t="s">
        <v>52</v>
      </c>
      <c r="T687" s="40" t="s">
        <v>2938</v>
      </c>
      <c r="U687" s="34" t="s">
        <v>454</v>
      </c>
      <c r="V687" s="34" t="s">
        <v>455</v>
      </c>
      <c r="W687" s="87">
        <v>18387480109</v>
      </c>
      <c r="X687" s="34" t="s">
        <v>56</v>
      </c>
      <c r="Y687" s="107">
        <v>45292</v>
      </c>
      <c r="Z687" s="107">
        <v>45627</v>
      </c>
      <c r="AA687" s="104" t="s">
        <v>57</v>
      </c>
      <c r="AB687" s="34"/>
      <c r="AC687" s="34"/>
      <c r="AD687" s="115" t="s">
        <v>2939</v>
      </c>
      <c r="AE687" s="105"/>
      <c r="AF687" s="205"/>
      <c r="AG687" s="34" t="s">
        <v>59</v>
      </c>
      <c r="AH687" s="34">
        <v>30</v>
      </c>
      <c r="AI687" s="34">
        <v>30</v>
      </c>
      <c r="AJ687" s="34"/>
      <c r="AK687" s="34">
        <f t="shared" si="32"/>
        <v>0</v>
      </c>
      <c r="AL687" s="213">
        <f t="shared" si="31"/>
        <v>0</v>
      </c>
      <c r="AN687" s="214"/>
    </row>
    <row r="688" s="16" customFormat="1" ht="140" hidden="1" customHeight="1" spans="1:40">
      <c r="A688" s="34">
        <v>368</v>
      </c>
      <c r="B688" s="34" t="s">
        <v>864</v>
      </c>
      <c r="C688" s="34" t="s">
        <v>1399</v>
      </c>
      <c r="D688" s="34" t="s">
        <v>2934</v>
      </c>
      <c r="E688" s="34" t="s">
        <v>3109</v>
      </c>
      <c r="F688" s="34" t="s">
        <v>99</v>
      </c>
      <c r="G688" s="34" t="s">
        <v>3110</v>
      </c>
      <c r="H688" s="34" t="s">
        <v>48</v>
      </c>
      <c r="I688" s="59" t="s">
        <v>3111</v>
      </c>
      <c r="J688" s="34">
        <v>30</v>
      </c>
      <c r="K688" s="34">
        <v>30</v>
      </c>
      <c r="L688" s="34"/>
      <c r="M688" s="34"/>
      <c r="N688" s="59" t="s">
        <v>3112</v>
      </c>
      <c r="O688" s="59"/>
      <c r="P688" s="156">
        <v>1649</v>
      </c>
      <c r="Q688" s="34" t="s">
        <v>52</v>
      </c>
      <c r="R688" s="34" t="s">
        <v>52</v>
      </c>
      <c r="S688" s="34" t="s">
        <v>52</v>
      </c>
      <c r="T688" s="40" t="s">
        <v>2938</v>
      </c>
      <c r="U688" s="34" t="s">
        <v>104</v>
      </c>
      <c r="V688" s="34" t="s">
        <v>105</v>
      </c>
      <c r="W688" s="87">
        <v>15912030999</v>
      </c>
      <c r="X688" s="34" t="s">
        <v>56</v>
      </c>
      <c r="Y688" s="107">
        <v>45296</v>
      </c>
      <c r="Z688" s="107">
        <v>45631</v>
      </c>
      <c r="AA688" s="104" t="s">
        <v>57</v>
      </c>
      <c r="AB688" s="34"/>
      <c r="AC688" s="34"/>
      <c r="AD688" s="115" t="s">
        <v>2939</v>
      </c>
      <c r="AE688" s="105"/>
      <c r="AF688" s="205"/>
      <c r="AG688" s="34" t="s">
        <v>59</v>
      </c>
      <c r="AH688" s="34">
        <v>30</v>
      </c>
      <c r="AI688" s="34">
        <v>30</v>
      </c>
      <c r="AJ688" s="34"/>
      <c r="AK688" s="34">
        <f t="shared" si="32"/>
        <v>0</v>
      </c>
      <c r="AL688" s="213">
        <f t="shared" si="31"/>
        <v>0</v>
      </c>
      <c r="AN688" s="214"/>
    </row>
    <row r="689" s="16" customFormat="1" ht="140" hidden="1" customHeight="1" spans="1:40">
      <c r="A689" s="34">
        <v>369</v>
      </c>
      <c r="B689" s="34" t="s">
        <v>864</v>
      </c>
      <c r="C689" s="34" t="s">
        <v>1399</v>
      </c>
      <c r="D689" s="34" t="s">
        <v>2934</v>
      </c>
      <c r="E689" s="34" t="s">
        <v>3113</v>
      </c>
      <c r="F689" s="34" t="s">
        <v>99</v>
      </c>
      <c r="G689" s="34" t="s">
        <v>3114</v>
      </c>
      <c r="H689" s="34" t="s">
        <v>48</v>
      </c>
      <c r="I689" s="59" t="s">
        <v>3115</v>
      </c>
      <c r="J689" s="34">
        <v>30</v>
      </c>
      <c r="K689" s="34">
        <v>30</v>
      </c>
      <c r="L689" s="34"/>
      <c r="M689" s="34"/>
      <c r="N689" s="59" t="s">
        <v>3116</v>
      </c>
      <c r="O689" s="59"/>
      <c r="P689" s="156">
        <v>3566</v>
      </c>
      <c r="Q689" s="34" t="s">
        <v>52</v>
      </c>
      <c r="R689" s="34" t="s">
        <v>52</v>
      </c>
      <c r="S689" s="34" t="s">
        <v>52</v>
      </c>
      <c r="T689" s="40" t="s">
        <v>2938</v>
      </c>
      <c r="U689" s="34" t="s">
        <v>104</v>
      </c>
      <c r="V689" s="34" t="s">
        <v>105</v>
      </c>
      <c r="W689" s="87">
        <v>15912030999</v>
      </c>
      <c r="X689" s="34" t="s">
        <v>56</v>
      </c>
      <c r="Y689" s="107">
        <v>45296</v>
      </c>
      <c r="Z689" s="107">
        <v>45631</v>
      </c>
      <c r="AA689" s="104" t="s">
        <v>57</v>
      </c>
      <c r="AB689" s="34"/>
      <c r="AC689" s="34"/>
      <c r="AD689" s="115" t="s">
        <v>2939</v>
      </c>
      <c r="AE689" s="105"/>
      <c r="AF689" s="205"/>
      <c r="AG689" s="34" t="s">
        <v>59</v>
      </c>
      <c r="AH689" s="34">
        <v>30</v>
      </c>
      <c r="AI689" s="34">
        <v>30</v>
      </c>
      <c r="AJ689" s="34"/>
      <c r="AK689" s="34">
        <f t="shared" si="32"/>
        <v>0</v>
      </c>
      <c r="AL689" s="213">
        <f t="shared" si="31"/>
        <v>0</v>
      </c>
      <c r="AN689" s="214"/>
    </row>
    <row r="690" s="16" customFormat="1" ht="140" hidden="1" customHeight="1" spans="1:40">
      <c r="A690" s="33">
        <v>370</v>
      </c>
      <c r="B690" s="34" t="s">
        <v>864</v>
      </c>
      <c r="C690" s="34" t="s">
        <v>1399</v>
      </c>
      <c r="D690" s="34" t="s">
        <v>2934</v>
      </c>
      <c r="E690" s="34" t="s">
        <v>3117</v>
      </c>
      <c r="F690" s="34" t="s">
        <v>99</v>
      </c>
      <c r="G690" s="34" t="s">
        <v>3118</v>
      </c>
      <c r="H690" s="34" t="s">
        <v>48</v>
      </c>
      <c r="I690" s="59" t="s">
        <v>3119</v>
      </c>
      <c r="J690" s="34">
        <v>30</v>
      </c>
      <c r="K690" s="34">
        <v>30</v>
      </c>
      <c r="L690" s="34"/>
      <c r="M690" s="34"/>
      <c r="N690" s="59" t="s">
        <v>3120</v>
      </c>
      <c r="O690" s="59"/>
      <c r="P690" s="156">
        <v>2966</v>
      </c>
      <c r="Q690" s="34" t="s">
        <v>52</v>
      </c>
      <c r="R690" s="34" t="s">
        <v>52</v>
      </c>
      <c r="S690" s="34" t="s">
        <v>52</v>
      </c>
      <c r="T690" s="40" t="s">
        <v>2938</v>
      </c>
      <c r="U690" s="34" t="s">
        <v>104</v>
      </c>
      <c r="V690" s="34" t="s">
        <v>105</v>
      </c>
      <c r="W690" s="87">
        <v>15912030999</v>
      </c>
      <c r="X690" s="34" t="s">
        <v>56</v>
      </c>
      <c r="Y690" s="107">
        <v>45296</v>
      </c>
      <c r="Z690" s="107">
        <v>45631</v>
      </c>
      <c r="AA690" s="104" t="s">
        <v>57</v>
      </c>
      <c r="AB690" s="34"/>
      <c r="AC690" s="34"/>
      <c r="AD690" s="115" t="s">
        <v>2939</v>
      </c>
      <c r="AE690" s="105"/>
      <c r="AF690" s="205"/>
      <c r="AG690" s="34" t="s">
        <v>59</v>
      </c>
      <c r="AH690" s="34">
        <v>30</v>
      </c>
      <c r="AI690" s="34">
        <v>30</v>
      </c>
      <c r="AJ690" s="34"/>
      <c r="AK690" s="34">
        <f t="shared" si="32"/>
        <v>0</v>
      </c>
      <c r="AL690" s="213">
        <f t="shared" si="31"/>
        <v>0</v>
      </c>
      <c r="AN690" s="214"/>
    </row>
    <row r="691" s="16" customFormat="1" ht="160" hidden="1" customHeight="1" spans="1:40">
      <c r="A691" s="34">
        <v>371</v>
      </c>
      <c r="B691" s="34" t="s">
        <v>864</v>
      </c>
      <c r="C691" s="34" t="s">
        <v>1399</v>
      </c>
      <c r="D691" s="34" t="s">
        <v>2934</v>
      </c>
      <c r="E691" s="34" t="s">
        <v>3121</v>
      </c>
      <c r="F691" s="34" t="s">
        <v>99</v>
      </c>
      <c r="G691" s="34" t="s">
        <v>3122</v>
      </c>
      <c r="H691" s="34" t="s">
        <v>48</v>
      </c>
      <c r="I691" s="59" t="s">
        <v>3123</v>
      </c>
      <c r="J691" s="34">
        <v>30</v>
      </c>
      <c r="K691" s="34">
        <v>30</v>
      </c>
      <c r="L691" s="34"/>
      <c r="M691" s="34"/>
      <c r="N691" s="59" t="s">
        <v>3124</v>
      </c>
      <c r="O691" s="59"/>
      <c r="P691" s="156">
        <v>2611</v>
      </c>
      <c r="Q691" s="34" t="s">
        <v>52</v>
      </c>
      <c r="R691" s="34" t="s">
        <v>52</v>
      </c>
      <c r="S691" s="34" t="s">
        <v>52</v>
      </c>
      <c r="T691" s="40" t="s">
        <v>2938</v>
      </c>
      <c r="U691" s="34" t="s">
        <v>104</v>
      </c>
      <c r="V691" s="34" t="s">
        <v>105</v>
      </c>
      <c r="W691" s="87">
        <v>15912030999</v>
      </c>
      <c r="X691" s="34" t="s">
        <v>56</v>
      </c>
      <c r="Y691" s="107">
        <v>45296</v>
      </c>
      <c r="Z691" s="107">
        <v>45631</v>
      </c>
      <c r="AA691" s="104" t="s">
        <v>57</v>
      </c>
      <c r="AB691" s="34"/>
      <c r="AC691" s="34"/>
      <c r="AD691" s="115" t="s">
        <v>2939</v>
      </c>
      <c r="AE691" s="105"/>
      <c r="AF691" s="205"/>
      <c r="AG691" s="34" t="s">
        <v>59</v>
      </c>
      <c r="AH691" s="34">
        <v>30</v>
      </c>
      <c r="AI691" s="34">
        <v>30</v>
      </c>
      <c r="AJ691" s="34"/>
      <c r="AK691" s="34">
        <f t="shared" si="32"/>
        <v>0</v>
      </c>
      <c r="AL691" s="213">
        <f t="shared" si="31"/>
        <v>0</v>
      </c>
      <c r="AN691" s="214"/>
    </row>
    <row r="692" s="16" customFormat="1" ht="122" hidden="1" customHeight="1" spans="1:40">
      <c r="A692" s="34">
        <v>372</v>
      </c>
      <c r="B692" s="34" t="s">
        <v>864</v>
      </c>
      <c r="C692" s="34" t="s">
        <v>1399</v>
      </c>
      <c r="D692" s="34" t="s">
        <v>2934</v>
      </c>
      <c r="E692" s="34" t="s">
        <v>3125</v>
      </c>
      <c r="F692" s="34" t="s">
        <v>99</v>
      </c>
      <c r="G692" s="34" t="s">
        <v>3126</v>
      </c>
      <c r="H692" s="34" t="s">
        <v>48</v>
      </c>
      <c r="I692" s="59" t="s">
        <v>3127</v>
      </c>
      <c r="J692" s="34">
        <v>30</v>
      </c>
      <c r="K692" s="34">
        <v>30</v>
      </c>
      <c r="L692" s="34"/>
      <c r="M692" s="34"/>
      <c r="N692" s="59" t="s">
        <v>3128</v>
      </c>
      <c r="O692" s="59"/>
      <c r="P692" s="156">
        <v>539</v>
      </c>
      <c r="Q692" s="34" t="s">
        <v>52</v>
      </c>
      <c r="R692" s="34" t="s">
        <v>52</v>
      </c>
      <c r="S692" s="34" t="s">
        <v>52</v>
      </c>
      <c r="T692" s="40" t="s">
        <v>2938</v>
      </c>
      <c r="U692" s="34" t="s">
        <v>104</v>
      </c>
      <c r="V692" s="34" t="s">
        <v>105</v>
      </c>
      <c r="W692" s="87">
        <v>15912030999</v>
      </c>
      <c r="X692" s="34" t="s">
        <v>56</v>
      </c>
      <c r="Y692" s="107">
        <v>45296</v>
      </c>
      <c r="Z692" s="107">
        <v>45631</v>
      </c>
      <c r="AA692" s="104" t="s">
        <v>57</v>
      </c>
      <c r="AB692" s="34"/>
      <c r="AC692" s="34"/>
      <c r="AD692" s="115" t="s">
        <v>2939</v>
      </c>
      <c r="AE692" s="105"/>
      <c r="AF692" s="205"/>
      <c r="AG692" s="34" t="s">
        <v>59</v>
      </c>
      <c r="AH692" s="34">
        <v>30</v>
      </c>
      <c r="AI692" s="34">
        <v>30</v>
      </c>
      <c r="AJ692" s="34"/>
      <c r="AK692" s="34">
        <f t="shared" si="32"/>
        <v>0</v>
      </c>
      <c r="AL692" s="213">
        <f t="shared" si="31"/>
        <v>0</v>
      </c>
      <c r="AN692" s="214"/>
    </row>
    <row r="693" s="16" customFormat="1" ht="140" hidden="1" customHeight="1" spans="1:40">
      <c r="A693" s="33">
        <v>373</v>
      </c>
      <c r="B693" s="34" t="s">
        <v>864</v>
      </c>
      <c r="C693" s="34" t="s">
        <v>1399</v>
      </c>
      <c r="D693" s="34" t="s">
        <v>2934</v>
      </c>
      <c r="E693" s="34" t="s">
        <v>3129</v>
      </c>
      <c r="F693" s="34" t="s">
        <v>99</v>
      </c>
      <c r="G693" s="34" t="s">
        <v>3130</v>
      </c>
      <c r="H693" s="34" t="s">
        <v>48</v>
      </c>
      <c r="I693" s="59" t="s">
        <v>3131</v>
      </c>
      <c r="J693" s="34">
        <v>30</v>
      </c>
      <c r="K693" s="34">
        <v>30</v>
      </c>
      <c r="L693" s="34"/>
      <c r="M693" s="34"/>
      <c r="N693" s="59" t="s">
        <v>3132</v>
      </c>
      <c r="O693" s="59"/>
      <c r="P693" s="156">
        <v>1319</v>
      </c>
      <c r="Q693" s="34" t="s">
        <v>52</v>
      </c>
      <c r="R693" s="34" t="s">
        <v>52</v>
      </c>
      <c r="S693" s="34" t="s">
        <v>52</v>
      </c>
      <c r="T693" s="40" t="s">
        <v>2938</v>
      </c>
      <c r="U693" s="34" t="s">
        <v>104</v>
      </c>
      <c r="V693" s="34" t="s">
        <v>105</v>
      </c>
      <c r="W693" s="87">
        <v>15912030999</v>
      </c>
      <c r="X693" s="34" t="s">
        <v>56</v>
      </c>
      <c r="Y693" s="107">
        <v>45296</v>
      </c>
      <c r="Z693" s="107">
        <v>45631</v>
      </c>
      <c r="AA693" s="104" t="s">
        <v>57</v>
      </c>
      <c r="AB693" s="34"/>
      <c r="AC693" s="34"/>
      <c r="AD693" s="115" t="s">
        <v>2939</v>
      </c>
      <c r="AE693" s="105"/>
      <c r="AF693" s="205"/>
      <c r="AG693" s="34" t="s">
        <v>59</v>
      </c>
      <c r="AH693" s="34">
        <v>30</v>
      </c>
      <c r="AI693" s="34">
        <v>30</v>
      </c>
      <c r="AJ693" s="34"/>
      <c r="AK693" s="34">
        <f t="shared" si="32"/>
        <v>0</v>
      </c>
      <c r="AL693" s="213">
        <f t="shared" si="31"/>
        <v>0</v>
      </c>
      <c r="AN693" s="214"/>
    </row>
    <row r="694" s="16" customFormat="1" ht="140" hidden="1" customHeight="1" spans="1:40">
      <c r="A694" s="34">
        <v>374</v>
      </c>
      <c r="B694" s="34" t="s">
        <v>864</v>
      </c>
      <c r="C694" s="34" t="s">
        <v>1399</v>
      </c>
      <c r="D694" s="34" t="s">
        <v>2934</v>
      </c>
      <c r="E694" s="34" t="s">
        <v>3133</v>
      </c>
      <c r="F694" s="34" t="s">
        <v>99</v>
      </c>
      <c r="G694" s="34" t="s">
        <v>3134</v>
      </c>
      <c r="H694" s="34" t="s">
        <v>48</v>
      </c>
      <c r="I694" s="59" t="s">
        <v>3135</v>
      </c>
      <c r="J694" s="34">
        <v>30</v>
      </c>
      <c r="K694" s="34">
        <v>30</v>
      </c>
      <c r="L694" s="34"/>
      <c r="M694" s="34"/>
      <c r="N694" s="59" t="s">
        <v>3136</v>
      </c>
      <c r="O694" s="59"/>
      <c r="P694" s="156">
        <v>614</v>
      </c>
      <c r="Q694" s="34" t="s">
        <v>52</v>
      </c>
      <c r="R694" s="34" t="s">
        <v>52</v>
      </c>
      <c r="S694" s="34" t="s">
        <v>52</v>
      </c>
      <c r="T694" s="40" t="s">
        <v>2938</v>
      </c>
      <c r="U694" s="34" t="s">
        <v>104</v>
      </c>
      <c r="V694" s="34" t="s">
        <v>105</v>
      </c>
      <c r="W694" s="87">
        <v>15912030999</v>
      </c>
      <c r="X694" s="34" t="s">
        <v>56</v>
      </c>
      <c r="Y694" s="107">
        <v>45296</v>
      </c>
      <c r="Z694" s="107">
        <v>45631</v>
      </c>
      <c r="AA694" s="104" t="s">
        <v>57</v>
      </c>
      <c r="AB694" s="34"/>
      <c r="AC694" s="34"/>
      <c r="AD694" s="115" t="s">
        <v>2939</v>
      </c>
      <c r="AE694" s="105"/>
      <c r="AF694" s="205"/>
      <c r="AG694" s="34" t="s">
        <v>59</v>
      </c>
      <c r="AH694" s="34">
        <v>30</v>
      </c>
      <c r="AI694" s="34">
        <v>30</v>
      </c>
      <c r="AJ694" s="34"/>
      <c r="AK694" s="34">
        <f t="shared" si="32"/>
        <v>0</v>
      </c>
      <c r="AL694" s="213">
        <f t="shared" si="31"/>
        <v>0</v>
      </c>
      <c r="AN694" s="214"/>
    </row>
    <row r="695" s="16" customFormat="1" ht="140" hidden="1" customHeight="1" spans="1:40">
      <c r="A695" s="34">
        <v>375</v>
      </c>
      <c r="B695" s="34" t="s">
        <v>864</v>
      </c>
      <c r="C695" s="34" t="s">
        <v>1399</v>
      </c>
      <c r="D695" s="34" t="s">
        <v>2934</v>
      </c>
      <c r="E695" s="34" t="s">
        <v>3137</v>
      </c>
      <c r="F695" s="34" t="s">
        <v>99</v>
      </c>
      <c r="G695" s="34" t="s">
        <v>3138</v>
      </c>
      <c r="H695" s="34" t="s">
        <v>48</v>
      </c>
      <c r="I695" s="59" t="s">
        <v>3139</v>
      </c>
      <c r="J695" s="34">
        <v>30</v>
      </c>
      <c r="K695" s="34">
        <v>30</v>
      </c>
      <c r="L695" s="34"/>
      <c r="M695" s="34"/>
      <c r="N695" s="59" t="s">
        <v>3140</v>
      </c>
      <c r="O695" s="59"/>
      <c r="P695" s="156">
        <v>1779</v>
      </c>
      <c r="Q695" s="34" t="s">
        <v>52</v>
      </c>
      <c r="R695" s="34" t="s">
        <v>52</v>
      </c>
      <c r="S695" s="34" t="s">
        <v>52</v>
      </c>
      <c r="T695" s="40" t="s">
        <v>2938</v>
      </c>
      <c r="U695" s="34" t="s">
        <v>104</v>
      </c>
      <c r="V695" s="34" t="s">
        <v>105</v>
      </c>
      <c r="W695" s="87">
        <v>15912030999</v>
      </c>
      <c r="X695" s="34" t="s">
        <v>56</v>
      </c>
      <c r="Y695" s="107">
        <v>45296</v>
      </c>
      <c r="Z695" s="107">
        <v>45631</v>
      </c>
      <c r="AA695" s="104" t="s">
        <v>57</v>
      </c>
      <c r="AB695" s="34"/>
      <c r="AC695" s="34"/>
      <c r="AD695" s="115" t="s">
        <v>2939</v>
      </c>
      <c r="AE695" s="105"/>
      <c r="AF695" s="205"/>
      <c r="AG695" s="34" t="s">
        <v>59</v>
      </c>
      <c r="AH695" s="34">
        <v>30</v>
      </c>
      <c r="AI695" s="34">
        <v>30</v>
      </c>
      <c r="AJ695" s="34"/>
      <c r="AK695" s="34">
        <f t="shared" si="32"/>
        <v>0</v>
      </c>
      <c r="AL695" s="213">
        <f t="shared" si="31"/>
        <v>0</v>
      </c>
      <c r="AN695" s="214"/>
    </row>
    <row r="696" s="16" customFormat="1" ht="159" hidden="1" customHeight="1" spans="1:40">
      <c r="A696" s="33">
        <v>376</v>
      </c>
      <c r="B696" s="34" t="s">
        <v>864</v>
      </c>
      <c r="C696" s="34" t="s">
        <v>1399</v>
      </c>
      <c r="D696" s="34" t="s">
        <v>2934</v>
      </c>
      <c r="E696" s="34" t="s">
        <v>3141</v>
      </c>
      <c r="F696" s="34" t="s">
        <v>99</v>
      </c>
      <c r="G696" s="34" t="s">
        <v>2479</v>
      </c>
      <c r="H696" s="34" t="s">
        <v>48</v>
      </c>
      <c r="I696" s="59" t="s">
        <v>3142</v>
      </c>
      <c r="J696" s="34">
        <v>30</v>
      </c>
      <c r="K696" s="34">
        <v>30</v>
      </c>
      <c r="L696" s="34"/>
      <c r="M696" s="34"/>
      <c r="N696" s="59" t="s">
        <v>3143</v>
      </c>
      <c r="O696" s="59"/>
      <c r="P696" s="156">
        <v>180</v>
      </c>
      <c r="Q696" s="34" t="s">
        <v>52</v>
      </c>
      <c r="R696" s="34" t="s">
        <v>52</v>
      </c>
      <c r="S696" s="34" t="s">
        <v>52</v>
      </c>
      <c r="T696" s="40" t="s">
        <v>2938</v>
      </c>
      <c r="U696" s="34" t="s">
        <v>104</v>
      </c>
      <c r="V696" s="34" t="s">
        <v>105</v>
      </c>
      <c r="W696" s="87">
        <v>15912030999</v>
      </c>
      <c r="X696" s="34" t="s">
        <v>56</v>
      </c>
      <c r="Y696" s="107">
        <v>45292</v>
      </c>
      <c r="Z696" s="107">
        <v>45627</v>
      </c>
      <c r="AA696" s="104" t="s">
        <v>57</v>
      </c>
      <c r="AB696" s="34"/>
      <c r="AC696" s="34"/>
      <c r="AD696" s="115" t="s">
        <v>2939</v>
      </c>
      <c r="AE696" s="105"/>
      <c r="AF696" s="205"/>
      <c r="AG696" s="34" t="s">
        <v>59</v>
      </c>
      <c r="AH696" s="34">
        <v>30</v>
      </c>
      <c r="AI696" s="34">
        <v>30</v>
      </c>
      <c r="AJ696" s="34"/>
      <c r="AK696" s="34">
        <f t="shared" si="32"/>
        <v>0</v>
      </c>
      <c r="AL696" s="213">
        <f t="shared" si="31"/>
        <v>0</v>
      </c>
      <c r="AN696" s="214"/>
    </row>
    <row r="697" s="16" customFormat="1" ht="105" hidden="1" customHeight="1" spans="1:40">
      <c r="A697" s="34">
        <v>377</v>
      </c>
      <c r="B697" s="34" t="s">
        <v>864</v>
      </c>
      <c r="C697" s="34" t="s">
        <v>1399</v>
      </c>
      <c r="D697" s="34" t="s">
        <v>2934</v>
      </c>
      <c r="E697" s="34" t="s">
        <v>3144</v>
      </c>
      <c r="F697" s="34" t="s">
        <v>591</v>
      </c>
      <c r="G697" s="34" t="s">
        <v>3145</v>
      </c>
      <c r="H697" s="34" t="s">
        <v>48</v>
      </c>
      <c r="I697" s="59" t="s">
        <v>3146</v>
      </c>
      <c r="J697" s="34">
        <v>30</v>
      </c>
      <c r="K697" s="34">
        <v>30</v>
      </c>
      <c r="L697" s="34"/>
      <c r="M697" s="34"/>
      <c r="N697" s="59" t="s">
        <v>3147</v>
      </c>
      <c r="O697" s="59"/>
      <c r="P697" s="156">
        <v>956</v>
      </c>
      <c r="Q697" s="34" t="s">
        <v>52</v>
      </c>
      <c r="R697" s="34" t="s">
        <v>52</v>
      </c>
      <c r="S697" s="34" t="s">
        <v>52</v>
      </c>
      <c r="T697" s="40" t="s">
        <v>2938</v>
      </c>
      <c r="U697" s="34" t="s">
        <v>597</v>
      </c>
      <c r="V697" s="34" t="s">
        <v>3148</v>
      </c>
      <c r="W697" s="87">
        <v>15987415567</v>
      </c>
      <c r="X697" s="34" t="s">
        <v>56</v>
      </c>
      <c r="Y697" s="107">
        <v>45294</v>
      </c>
      <c r="Z697" s="107">
        <v>45634</v>
      </c>
      <c r="AA697" s="104" t="s">
        <v>57</v>
      </c>
      <c r="AB697" s="34"/>
      <c r="AC697" s="34"/>
      <c r="AD697" s="115" t="s">
        <v>2939</v>
      </c>
      <c r="AE697" s="105"/>
      <c r="AF697" s="205"/>
      <c r="AG697" s="34" t="s">
        <v>59</v>
      </c>
      <c r="AH697" s="34">
        <v>30</v>
      </c>
      <c r="AI697" s="34">
        <v>30</v>
      </c>
      <c r="AJ697" s="34"/>
      <c r="AK697" s="34">
        <f t="shared" si="32"/>
        <v>0</v>
      </c>
      <c r="AL697" s="213">
        <f t="shared" si="31"/>
        <v>0</v>
      </c>
      <c r="AN697" s="214"/>
    </row>
    <row r="698" s="16" customFormat="1" ht="105" hidden="1" customHeight="1" spans="1:40">
      <c r="A698" s="34">
        <v>378</v>
      </c>
      <c r="B698" s="34" t="s">
        <v>864</v>
      </c>
      <c r="C698" s="34" t="s">
        <v>1399</v>
      </c>
      <c r="D698" s="34" t="s">
        <v>2934</v>
      </c>
      <c r="E698" s="34" t="s">
        <v>3149</v>
      </c>
      <c r="F698" s="34" t="s">
        <v>591</v>
      </c>
      <c r="G698" s="34" t="s">
        <v>3150</v>
      </c>
      <c r="H698" s="34" t="s">
        <v>48</v>
      </c>
      <c r="I698" s="59" t="s">
        <v>3151</v>
      </c>
      <c r="J698" s="34">
        <v>30</v>
      </c>
      <c r="K698" s="34">
        <v>30</v>
      </c>
      <c r="L698" s="34"/>
      <c r="M698" s="34"/>
      <c r="N698" s="59" t="s">
        <v>3152</v>
      </c>
      <c r="O698" s="59"/>
      <c r="P698" s="156">
        <v>1027</v>
      </c>
      <c r="Q698" s="34" t="s">
        <v>52</v>
      </c>
      <c r="R698" s="34" t="s">
        <v>52</v>
      </c>
      <c r="S698" s="34" t="s">
        <v>52</v>
      </c>
      <c r="T698" s="40" t="s">
        <v>2938</v>
      </c>
      <c r="U698" s="34" t="s">
        <v>597</v>
      </c>
      <c r="V698" s="34" t="s">
        <v>3148</v>
      </c>
      <c r="W698" s="87">
        <v>15987415567</v>
      </c>
      <c r="X698" s="34" t="s">
        <v>56</v>
      </c>
      <c r="Y698" s="107">
        <v>45295</v>
      </c>
      <c r="Z698" s="107">
        <v>45635</v>
      </c>
      <c r="AA698" s="104" t="s">
        <v>57</v>
      </c>
      <c r="AB698" s="34"/>
      <c r="AC698" s="34"/>
      <c r="AD698" s="115" t="s">
        <v>2939</v>
      </c>
      <c r="AE698" s="105"/>
      <c r="AF698" s="205"/>
      <c r="AG698" s="34" t="s">
        <v>59</v>
      </c>
      <c r="AH698" s="34">
        <v>30</v>
      </c>
      <c r="AI698" s="34">
        <v>30</v>
      </c>
      <c r="AJ698" s="34"/>
      <c r="AK698" s="34">
        <f t="shared" si="32"/>
        <v>0</v>
      </c>
      <c r="AL698" s="213">
        <f t="shared" si="31"/>
        <v>0</v>
      </c>
      <c r="AN698" s="214"/>
    </row>
    <row r="699" s="16" customFormat="1" ht="105" hidden="1" customHeight="1" spans="1:40">
      <c r="A699" s="33">
        <v>379</v>
      </c>
      <c r="B699" s="34" t="s">
        <v>864</v>
      </c>
      <c r="C699" s="34" t="s">
        <v>1399</v>
      </c>
      <c r="D699" s="34" t="s">
        <v>2934</v>
      </c>
      <c r="E699" s="34" t="s">
        <v>3153</v>
      </c>
      <c r="F699" s="34" t="s">
        <v>591</v>
      </c>
      <c r="G699" s="34" t="s">
        <v>2609</v>
      </c>
      <c r="H699" s="34" t="s">
        <v>48</v>
      </c>
      <c r="I699" s="59" t="s">
        <v>3154</v>
      </c>
      <c r="J699" s="34">
        <v>30</v>
      </c>
      <c r="K699" s="34">
        <v>30</v>
      </c>
      <c r="L699" s="34"/>
      <c r="M699" s="34"/>
      <c r="N699" s="59" t="s">
        <v>3155</v>
      </c>
      <c r="O699" s="59"/>
      <c r="P699" s="156">
        <v>1979</v>
      </c>
      <c r="Q699" s="34" t="s">
        <v>52</v>
      </c>
      <c r="R699" s="34" t="s">
        <v>52</v>
      </c>
      <c r="S699" s="34" t="s">
        <v>52</v>
      </c>
      <c r="T699" s="40" t="s">
        <v>2938</v>
      </c>
      <c r="U699" s="34" t="s">
        <v>597</v>
      </c>
      <c r="V699" s="34" t="s">
        <v>3148</v>
      </c>
      <c r="W699" s="87">
        <v>15987415567</v>
      </c>
      <c r="X699" s="34" t="s">
        <v>56</v>
      </c>
      <c r="Y699" s="107">
        <v>45296</v>
      </c>
      <c r="Z699" s="107">
        <v>45636</v>
      </c>
      <c r="AA699" s="104" t="s">
        <v>57</v>
      </c>
      <c r="AB699" s="34"/>
      <c r="AC699" s="34"/>
      <c r="AD699" s="115" t="s">
        <v>2939</v>
      </c>
      <c r="AE699" s="105"/>
      <c r="AF699" s="205"/>
      <c r="AG699" s="34" t="s">
        <v>59</v>
      </c>
      <c r="AH699" s="34">
        <v>30</v>
      </c>
      <c r="AI699" s="34">
        <v>30</v>
      </c>
      <c r="AJ699" s="34"/>
      <c r="AK699" s="34">
        <f t="shared" si="32"/>
        <v>0</v>
      </c>
      <c r="AL699" s="213">
        <f t="shared" si="31"/>
        <v>0</v>
      </c>
      <c r="AN699" s="214"/>
    </row>
    <row r="700" s="16" customFormat="1" ht="105" hidden="1" customHeight="1" spans="1:40">
      <c r="A700" s="34">
        <v>380</v>
      </c>
      <c r="B700" s="34" t="s">
        <v>864</v>
      </c>
      <c r="C700" s="34" t="s">
        <v>1399</v>
      </c>
      <c r="D700" s="34" t="s">
        <v>2934</v>
      </c>
      <c r="E700" s="34" t="s">
        <v>3156</v>
      </c>
      <c r="F700" s="34" t="s">
        <v>591</v>
      </c>
      <c r="G700" s="34" t="s">
        <v>613</v>
      </c>
      <c r="H700" s="34" t="s">
        <v>48</v>
      </c>
      <c r="I700" s="59" t="s">
        <v>3157</v>
      </c>
      <c r="J700" s="34">
        <v>30</v>
      </c>
      <c r="K700" s="34">
        <v>30</v>
      </c>
      <c r="L700" s="34"/>
      <c r="M700" s="34"/>
      <c r="N700" s="59" t="s">
        <v>3158</v>
      </c>
      <c r="O700" s="59"/>
      <c r="P700" s="156">
        <v>1544</v>
      </c>
      <c r="Q700" s="34" t="s">
        <v>52</v>
      </c>
      <c r="R700" s="34" t="s">
        <v>52</v>
      </c>
      <c r="S700" s="34" t="s">
        <v>52</v>
      </c>
      <c r="T700" s="40" t="s">
        <v>2938</v>
      </c>
      <c r="U700" s="34" t="s">
        <v>597</v>
      </c>
      <c r="V700" s="34" t="s">
        <v>3148</v>
      </c>
      <c r="W700" s="87">
        <v>15987415567</v>
      </c>
      <c r="X700" s="34" t="s">
        <v>56</v>
      </c>
      <c r="Y700" s="107">
        <v>45297</v>
      </c>
      <c r="Z700" s="107">
        <v>45637</v>
      </c>
      <c r="AA700" s="104" t="s">
        <v>57</v>
      </c>
      <c r="AB700" s="34"/>
      <c r="AC700" s="34"/>
      <c r="AD700" s="115" t="s">
        <v>2939</v>
      </c>
      <c r="AE700" s="105"/>
      <c r="AF700" s="205"/>
      <c r="AG700" s="34" t="s">
        <v>59</v>
      </c>
      <c r="AH700" s="34">
        <v>30</v>
      </c>
      <c r="AI700" s="34">
        <v>30</v>
      </c>
      <c r="AJ700" s="34"/>
      <c r="AK700" s="34">
        <f t="shared" si="32"/>
        <v>0</v>
      </c>
      <c r="AL700" s="213">
        <f t="shared" si="31"/>
        <v>0</v>
      </c>
      <c r="AN700" s="214"/>
    </row>
    <row r="701" s="16" customFormat="1" ht="105" hidden="1" customHeight="1" spans="1:40">
      <c r="A701" s="34">
        <v>381</v>
      </c>
      <c r="B701" s="34" t="s">
        <v>864</v>
      </c>
      <c r="C701" s="34" t="s">
        <v>1399</v>
      </c>
      <c r="D701" s="34" t="s">
        <v>2934</v>
      </c>
      <c r="E701" s="34" t="s">
        <v>3159</v>
      </c>
      <c r="F701" s="34" t="s">
        <v>591</v>
      </c>
      <c r="G701" s="34" t="s">
        <v>3160</v>
      </c>
      <c r="H701" s="34" t="s">
        <v>48</v>
      </c>
      <c r="I701" s="59" t="s">
        <v>3161</v>
      </c>
      <c r="J701" s="34">
        <v>30</v>
      </c>
      <c r="K701" s="34">
        <v>30</v>
      </c>
      <c r="L701" s="34"/>
      <c r="M701" s="34"/>
      <c r="N701" s="59" t="s">
        <v>3162</v>
      </c>
      <c r="O701" s="59"/>
      <c r="P701" s="156">
        <v>904</v>
      </c>
      <c r="Q701" s="34" t="s">
        <v>52</v>
      </c>
      <c r="R701" s="34" t="s">
        <v>52</v>
      </c>
      <c r="S701" s="34" t="s">
        <v>52</v>
      </c>
      <c r="T701" s="40" t="s">
        <v>2938</v>
      </c>
      <c r="U701" s="34" t="s">
        <v>597</v>
      </c>
      <c r="V701" s="34" t="s">
        <v>3148</v>
      </c>
      <c r="W701" s="87" t="s">
        <v>3163</v>
      </c>
      <c r="X701" s="34" t="s">
        <v>56</v>
      </c>
      <c r="Y701" s="107">
        <v>45299</v>
      </c>
      <c r="Z701" s="107">
        <v>45639</v>
      </c>
      <c r="AA701" s="104" t="s">
        <v>57</v>
      </c>
      <c r="AB701" s="34"/>
      <c r="AC701" s="34"/>
      <c r="AD701" s="115" t="s">
        <v>2939</v>
      </c>
      <c r="AE701" s="105"/>
      <c r="AF701" s="205"/>
      <c r="AG701" s="34" t="s">
        <v>59</v>
      </c>
      <c r="AH701" s="34">
        <v>30</v>
      </c>
      <c r="AI701" s="34">
        <v>30</v>
      </c>
      <c r="AJ701" s="34"/>
      <c r="AK701" s="34">
        <f t="shared" si="32"/>
        <v>0</v>
      </c>
      <c r="AL701" s="213">
        <f t="shared" si="31"/>
        <v>0</v>
      </c>
      <c r="AN701" s="214"/>
    </row>
    <row r="702" s="16" customFormat="1" ht="105" hidden="1" customHeight="1" spans="1:40">
      <c r="A702" s="33">
        <v>382</v>
      </c>
      <c r="B702" s="34" t="s">
        <v>864</v>
      </c>
      <c r="C702" s="34" t="s">
        <v>1399</v>
      </c>
      <c r="D702" s="34" t="s">
        <v>2934</v>
      </c>
      <c r="E702" s="34" t="s">
        <v>3164</v>
      </c>
      <c r="F702" s="34" t="s">
        <v>591</v>
      </c>
      <c r="G702" s="34" t="s">
        <v>3165</v>
      </c>
      <c r="H702" s="34" t="s">
        <v>48</v>
      </c>
      <c r="I702" s="59" t="s">
        <v>3161</v>
      </c>
      <c r="J702" s="34">
        <v>30</v>
      </c>
      <c r="K702" s="34">
        <v>30</v>
      </c>
      <c r="L702" s="34"/>
      <c r="M702" s="34"/>
      <c r="N702" s="59" t="s">
        <v>3166</v>
      </c>
      <c r="O702" s="59"/>
      <c r="P702" s="156">
        <v>1171</v>
      </c>
      <c r="Q702" s="34" t="s">
        <v>52</v>
      </c>
      <c r="R702" s="34" t="s">
        <v>52</v>
      </c>
      <c r="S702" s="34" t="s">
        <v>52</v>
      </c>
      <c r="T702" s="40" t="s">
        <v>2938</v>
      </c>
      <c r="U702" s="34" t="s">
        <v>597</v>
      </c>
      <c r="V702" s="34" t="s">
        <v>3148</v>
      </c>
      <c r="W702" s="87" t="s">
        <v>3163</v>
      </c>
      <c r="X702" s="34" t="s">
        <v>56</v>
      </c>
      <c r="Y702" s="107">
        <v>45300</v>
      </c>
      <c r="Z702" s="107">
        <v>45640</v>
      </c>
      <c r="AA702" s="104" t="s">
        <v>57</v>
      </c>
      <c r="AB702" s="34"/>
      <c r="AC702" s="34"/>
      <c r="AD702" s="115" t="s">
        <v>2939</v>
      </c>
      <c r="AE702" s="105"/>
      <c r="AF702" s="205"/>
      <c r="AG702" s="34" t="s">
        <v>59</v>
      </c>
      <c r="AH702" s="34">
        <v>30</v>
      </c>
      <c r="AI702" s="34">
        <v>30</v>
      </c>
      <c r="AJ702" s="34"/>
      <c r="AK702" s="34">
        <f t="shared" si="32"/>
        <v>0</v>
      </c>
      <c r="AL702" s="213">
        <f t="shared" si="31"/>
        <v>0</v>
      </c>
      <c r="AN702" s="214"/>
    </row>
    <row r="703" s="16" customFormat="1" ht="105" hidden="1" customHeight="1" spans="1:40">
      <c r="A703" s="34">
        <v>383</v>
      </c>
      <c r="B703" s="34" t="s">
        <v>864</v>
      </c>
      <c r="C703" s="34" t="s">
        <v>1399</v>
      </c>
      <c r="D703" s="34" t="s">
        <v>2934</v>
      </c>
      <c r="E703" s="34" t="s">
        <v>3167</v>
      </c>
      <c r="F703" s="34" t="s">
        <v>591</v>
      </c>
      <c r="G703" s="34" t="s">
        <v>2613</v>
      </c>
      <c r="H703" s="34" t="s">
        <v>48</v>
      </c>
      <c r="I703" s="59" t="s">
        <v>3168</v>
      </c>
      <c r="J703" s="34">
        <v>30</v>
      </c>
      <c r="K703" s="34">
        <v>30</v>
      </c>
      <c r="L703" s="34"/>
      <c r="M703" s="34"/>
      <c r="N703" s="59" t="s">
        <v>3169</v>
      </c>
      <c r="O703" s="59"/>
      <c r="P703" s="156">
        <v>1940</v>
      </c>
      <c r="Q703" s="34" t="s">
        <v>52</v>
      </c>
      <c r="R703" s="34" t="s">
        <v>52</v>
      </c>
      <c r="S703" s="34" t="s">
        <v>52</v>
      </c>
      <c r="T703" s="40" t="s">
        <v>2938</v>
      </c>
      <c r="U703" s="34" t="s">
        <v>597</v>
      </c>
      <c r="V703" s="34" t="s">
        <v>3148</v>
      </c>
      <c r="W703" s="87">
        <v>15987415567</v>
      </c>
      <c r="X703" s="34" t="s">
        <v>56</v>
      </c>
      <c r="Y703" s="107">
        <v>45300</v>
      </c>
      <c r="Z703" s="107">
        <v>45640</v>
      </c>
      <c r="AA703" s="104" t="s">
        <v>57</v>
      </c>
      <c r="AB703" s="34"/>
      <c r="AC703" s="34"/>
      <c r="AD703" s="115" t="s">
        <v>2939</v>
      </c>
      <c r="AE703" s="105"/>
      <c r="AF703" s="205"/>
      <c r="AG703" s="34" t="s">
        <v>59</v>
      </c>
      <c r="AH703" s="34">
        <v>30</v>
      </c>
      <c r="AI703" s="34">
        <v>30</v>
      </c>
      <c r="AJ703" s="34"/>
      <c r="AK703" s="34">
        <f t="shared" si="32"/>
        <v>0</v>
      </c>
      <c r="AL703" s="213">
        <f t="shared" si="31"/>
        <v>0</v>
      </c>
      <c r="AN703" s="214"/>
    </row>
    <row r="704" s="16" customFormat="1" ht="105" hidden="1" customHeight="1" spans="1:40">
      <c r="A704" s="34">
        <v>384</v>
      </c>
      <c r="B704" s="34" t="s">
        <v>864</v>
      </c>
      <c r="C704" s="34" t="s">
        <v>1399</v>
      </c>
      <c r="D704" s="34" t="s">
        <v>2934</v>
      </c>
      <c r="E704" s="34" t="s">
        <v>3170</v>
      </c>
      <c r="F704" s="34" t="s">
        <v>591</v>
      </c>
      <c r="G704" s="34" t="s">
        <v>3171</v>
      </c>
      <c r="H704" s="34" t="s">
        <v>48</v>
      </c>
      <c r="I704" s="59" t="s">
        <v>3172</v>
      </c>
      <c r="J704" s="34">
        <v>30</v>
      </c>
      <c r="K704" s="34">
        <v>30</v>
      </c>
      <c r="L704" s="34"/>
      <c r="M704" s="34"/>
      <c r="N704" s="59" t="s">
        <v>3173</v>
      </c>
      <c r="O704" s="59"/>
      <c r="P704" s="156">
        <v>1200</v>
      </c>
      <c r="Q704" s="34" t="s">
        <v>52</v>
      </c>
      <c r="R704" s="34" t="s">
        <v>52</v>
      </c>
      <c r="S704" s="34" t="s">
        <v>52</v>
      </c>
      <c r="T704" s="40" t="s">
        <v>2938</v>
      </c>
      <c r="U704" s="34" t="s">
        <v>597</v>
      </c>
      <c r="V704" s="34" t="s">
        <v>3148</v>
      </c>
      <c r="W704" s="87">
        <v>15987415567</v>
      </c>
      <c r="X704" s="34" t="s">
        <v>56</v>
      </c>
      <c r="Y704" s="107">
        <v>45300</v>
      </c>
      <c r="Z704" s="107">
        <v>45640</v>
      </c>
      <c r="AA704" s="104" t="s">
        <v>57</v>
      </c>
      <c r="AB704" s="34"/>
      <c r="AC704" s="34"/>
      <c r="AD704" s="115" t="s">
        <v>2939</v>
      </c>
      <c r="AE704" s="105"/>
      <c r="AF704" s="205"/>
      <c r="AG704" s="34" t="s">
        <v>59</v>
      </c>
      <c r="AH704" s="34">
        <v>30</v>
      </c>
      <c r="AI704" s="34">
        <v>30</v>
      </c>
      <c r="AJ704" s="34"/>
      <c r="AK704" s="34">
        <f t="shared" si="32"/>
        <v>0</v>
      </c>
      <c r="AL704" s="213">
        <f t="shared" si="31"/>
        <v>0</v>
      </c>
      <c r="AN704" s="214"/>
    </row>
    <row r="705" s="16" customFormat="1" ht="105" hidden="1" customHeight="1" spans="1:40">
      <c r="A705" s="33">
        <v>385</v>
      </c>
      <c r="B705" s="34" t="s">
        <v>864</v>
      </c>
      <c r="C705" s="34" t="s">
        <v>1399</v>
      </c>
      <c r="D705" s="34" t="s">
        <v>2934</v>
      </c>
      <c r="E705" s="34" t="s">
        <v>3174</v>
      </c>
      <c r="F705" s="34" t="s">
        <v>591</v>
      </c>
      <c r="G705" s="34" t="s">
        <v>627</v>
      </c>
      <c r="H705" s="34" t="s">
        <v>48</v>
      </c>
      <c r="I705" s="59" t="s">
        <v>3175</v>
      </c>
      <c r="J705" s="34">
        <v>30</v>
      </c>
      <c r="K705" s="34">
        <v>30</v>
      </c>
      <c r="L705" s="34"/>
      <c r="M705" s="34"/>
      <c r="N705" s="59" t="s">
        <v>3176</v>
      </c>
      <c r="O705" s="59"/>
      <c r="P705" s="156">
        <v>1351</v>
      </c>
      <c r="Q705" s="34" t="s">
        <v>52</v>
      </c>
      <c r="R705" s="34" t="s">
        <v>52</v>
      </c>
      <c r="S705" s="34" t="s">
        <v>52</v>
      </c>
      <c r="T705" s="40" t="s">
        <v>2938</v>
      </c>
      <c r="U705" s="34" t="s">
        <v>597</v>
      </c>
      <c r="V705" s="34" t="s">
        <v>3148</v>
      </c>
      <c r="W705" s="87">
        <v>15987415567</v>
      </c>
      <c r="X705" s="34" t="s">
        <v>56</v>
      </c>
      <c r="Y705" s="107">
        <v>45300</v>
      </c>
      <c r="Z705" s="107">
        <v>45640</v>
      </c>
      <c r="AA705" s="104" t="s">
        <v>57</v>
      </c>
      <c r="AB705" s="34"/>
      <c r="AC705" s="34"/>
      <c r="AD705" s="115" t="s">
        <v>2939</v>
      </c>
      <c r="AE705" s="105"/>
      <c r="AF705" s="205"/>
      <c r="AG705" s="34" t="s">
        <v>59</v>
      </c>
      <c r="AH705" s="34">
        <v>30</v>
      </c>
      <c r="AI705" s="34">
        <v>30</v>
      </c>
      <c r="AJ705" s="34"/>
      <c r="AK705" s="34">
        <f t="shared" si="32"/>
        <v>0</v>
      </c>
      <c r="AL705" s="213">
        <f t="shared" si="31"/>
        <v>0</v>
      </c>
      <c r="AN705" s="214"/>
    </row>
    <row r="706" s="16" customFormat="1" ht="105" hidden="1" customHeight="1" spans="1:40">
      <c r="A706" s="34">
        <v>386</v>
      </c>
      <c r="B706" s="34" t="s">
        <v>864</v>
      </c>
      <c r="C706" s="34" t="s">
        <v>1399</v>
      </c>
      <c r="D706" s="34" t="s">
        <v>2934</v>
      </c>
      <c r="E706" s="34" t="s">
        <v>3177</v>
      </c>
      <c r="F706" s="34" t="s">
        <v>223</v>
      </c>
      <c r="G706" s="34" t="s">
        <v>3178</v>
      </c>
      <c r="H706" s="34" t="s">
        <v>48</v>
      </c>
      <c r="I706" s="59" t="s">
        <v>3179</v>
      </c>
      <c r="J706" s="34">
        <v>30</v>
      </c>
      <c r="K706" s="34">
        <v>30</v>
      </c>
      <c r="L706" s="34"/>
      <c r="M706" s="34"/>
      <c r="N706" s="59" t="s">
        <v>3180</v>
      </c>
      <c r="O706" s="59"/>
      <c r="P706" s="156">
        <v>2048</v>
      </c>
      <c r="Q706" s="34" t="s">
        <v>52</v>
      </c>
      <c r="R706" s="34" t="s">
        <v>52</v>
      </c>
      <c r="S706" s="34" t="s">
        <v>52</v>
      </c>
      <c r="T706" s="40" t="s">
        <v>2938</v>
      </c>
      <c r="U706" s="34" t="s">
        <v>228</v>
      </c>
      <c r="V706" s="34" t="s">
        <v>229</v>
      </c>
      <c r="W706" s="87">
        <v>13408705686</v>
      </c>
      <c r="X706" s="34" t="s">
        <v>56</v>
      </c>
      <c r="Y706" s="107">
        <v>45292</v>
      </c>
      <c r="Z706" s="107">
        <v>45641</v>
      </c>
      <c r="AA706" s="104" t="s">
        <v>57</v>
      </c>
      <c r="AB706" s="34"/>
      <c r="AC706" s="34"/>
      <c r="AD706" s="115" t="s">
        <v>2939</v>
      </c>
      <c r="AE706" s="105"/>
      <c r="AF706" s="205"/>
      <c r="AG706" s="34" t="s">
        <v>59</v>
      </c>
      <c r="AH706" s="34">
        <v>30</v>
      </c>
      <c r="AI706" s="34">
        <v>30</v>
      </c>
      <c r="AJ706" s="34"/>
      <c r="AK706" s="34">
        <f t="shared" si="32"/>
        <v>0</v>
      </c>
      <c r="AL706" s="213">
        <f t="shared" si="31"/>
        <v>0</v>
      </c>
      <c r="AN706" s="214"/>
    </row>
    <row r="707" s="16" customFormat="1" ht="105" hidden="1" customHeight="1" spans="1:40">
      <c r="A707" s="34">
        <v>387</v>
      </c>
      <c r="B707" s="34" t="s">
        <v>864</v>
      </c>
      <c r="C707" s="34" t="s">
        <v>1399</v>
      </c>
      <c r="D707" s="34" t="s">
        <v>2934</v>
      </c>
      <c r="E707" s="34" t="s">
        <v>3181</v>
      </c>
      <c r="F707" s="34" t="s">
        <v>223</v>
      </c>
      <c r="G707" s="34" t="s">
        <v>2351</v>
      </c>
      <c r="H707" s="34" t="s">
        <v>48</v>
      </c>
      <c r="I707" s="59" t="s">
        <v>3179</v>
      </c>
      <c r="J707" s="34">
        <v>30</v>
      </c>
      <c r="K707" s="34">
        <v>30</v>
      </c>
      <c r="L707" s="34"/>
      <c r="M707" s="34"/>
      <c r="N707" s="59" t="s">
        <v>3182</v>
      </c>
      <c r="O707" s="59"/>
      <c r="P707" s="156">
        <v>1805</v>
      </c>
      <c r="Q707" s="34" t="s">
        <v>52</v>
      </c>
      <c r="R707" s="34" t="s">
        <v>52</v>
      </c>
      <c r="S707" s="34" t="s">
        <v>52</v>
      </c>
      <c r="T707" s="40" t="s">
        <v>2938</v>
      </c>
      <c r="U707" s="34" t="s">
        <v>228</v>
      </c>
      <c r="V707" s="34" t="s">
        <v>229</v>
      </c>
      <c r="W707" s="87">
        <v>13408705686</v>
      </c>
      <c r="X707" s="34" t="s">
        <v>56</v>
      </c>
      <c r="Y707" s="107">
        <v>45293</v>
      </c>
      <c r="Z707" s="107">
        <v>45642</v>
      </c>
      <c r="AA707" s="104" t="s">
        <v>57</v>
      </c>
      <c r="AB707" s="34"/>
      <c r="AC707" s="34"/>
      <c r="AD707" s="115" t="s">
        <v>2939</v>
      </c>
      <c r="AE707" s="105"/>
      <c r="AF707" s="205"/>
      <c r="AG707" s="34" t="s">
        <v>59</v>
      </c>
      <c r="AH707" s="34">
        <v>30</v>
      </c>
      <c r="AI707" s="34">
        <v>30</v>
      </c>
      <c r="AJ707" s="34"/>
      <c r="AK707" s="34">
        <f t="shared" si="32"/>
        <v>0</v>
      </c>
      <c r="AL707" s="213">
        <f t="shared" si="31"/>
        <v>0</v>
      </c>
      <c r="AN707" s="214"/>
    </row>
    <row r="708" s="16" customFormat="1" ht="105" hidden="1" customHeight="1" spans="1:40">
      <c r="A708" s="33">
        <v>388</v>
      </c>
      <c r="B708" s="34" t="s">
        <v>864</v>
      </c>
      <c r="C708" s="34" t="s">
        <v>1399</v>
      </c>
      <c r="D708" s="34" t="s">
        <v>2934</v>
      </c>
      <c r="E708" s="34" t="s">
        <v>3183</v>
      </c>
      <c r="F708" s="34" t="s">
        <v>223</v>
      </c>
      <c r="G708" s="34" t="s">
        <v>2104</v>
      </c>
      <c r="H708" s="34" t="s">
        <v>48</v>
      </c>
      <c r="I708" s="59" t="s">
        <v>3179</v>
      </c>
      <c r="J708" s="34">
        <v>30</v>
      </c>
      <c r="K708" s="34">
        <v>30</v>
      </c>
      <c r="L708" s="34"/>
      <c r="M708" s="34"/>
      <c r="N708" s="59" t="s">
        <v>3184</v>
      </c>
      <c r="O708" s="59"/>
      <c r="P708" s="156">
        <v>3698</v>
      </c>
      <c r="Q708" s="34" t="s">
        <v>52</v>
      </c>
      <c r="R708" s="34" t="s">
        <v>52</v>
      </c>
      <c r="S708" s="34" t="s">
        <v>52</v>
      </c>
      <c r="T708" s="40" t="s">
        <v>2938</v>
      </c>
      <c r="U708" s="34" t="s">
        <v>228</v>
      </c>
      <c r="V708" s="34" t="s">
        <v>229</v>
      </c>
      <c r="W708" s="87">
        <v>13408705686</v>
      </c>
      <c r="X708" s="34" t="s">
        <v>56</v>
      </c>
      <c r="Y708" s="107">
        <v>45294</v>
      </c>
      <c r="Z708" s="107">
        <v>45643</v>
      </c>
      <c r="AA708" s="104" t="s">
        <v>57</v>
      </c>
      <c r="AB708" s="34"/>
      <c r="AC708" s="34"/>
      <c r="AD708" s="115" t="s">
        <v>2939</v>
      </c>
      <c r="AE708" s="105"/>
      <c r="AF708" s="205"/>
      <c r="AG708" s="34" t="s">
        <v>59</v>
      </c>
      <c r="AH708" s="34">
        <v>30</v>
      </c>
      <c r="AI708" s="34">
        <v>30</v>
      </c>
      <c r="AJ708" s="34"/>
      <c r="AK708" s="34">
        <f t="shared" si="32"/>
        <v>0</v>
      </c>
      <c r="AL708" s="213">
        <f t="shared" si="31"/>
        <v>0</v>
      </c>
      <c r="AN708" s="214"/>
    </row>
    <row r="709" s="16" customFormat="1" ht="105" hidden="1" customHeight="1" spans="1:40">
      <c r="A709" s="34">
        <v>389</v>
      </c>
      <c r="B709" s="34" t="s">
        <v>864</v>
      </c>
      <c r="C709" s="34" t="s">
        <v>1399</v>
      </c>
      <c r="D709" s="34" t="s">
        <v>2934</v>
      </c>
      <c r="E709" s="34" t="s">
        <v>3185</v>
      </c>
      <c r="F709" s="34" t="s">
        <v>223</v>
      </c>
      <c r="G709" s="34" t="s">
        <v>393</v>
      </c>
      <c r="H709" s="34" t="s">
        <v>48</v>
      </c>
      <c r="I709" s="59" t="s">
        <v>3179</v>
      </c>
      <c r="J709" s="34">
        <v>30</v>
      </c>
      <c r="K709" s="34">
        <v>30</v>
      </c>
      <c r="L709" s="34"/>
      <c r="M709" s="34"/>
      <c r="N709" s="59" t="s">
        <v>3186</v>
      </c>
      <c r="O709" s="59"/>
      <c r="P709" s="156">
        <v>4456</v>
      </c>
      <c r="Q709" s="34" t="s">
        <v>52</v>
      </c>
      <c r="R709" s="34" t="s">
        <v>52</v>
      </c>
      <c r="S709" s="34" t="s">
        <v>52</v>
      </c>
      <c r="T709" s="40" t="s">
        <v>2938</v>
      </c>
      <c r="U709" s="34" t="s">
        <v>228</v>
      </c>
      <c r="V709" s="34" t="s">
        <v>229</v>
      </c>
      <c r="W709" s="87">
        <v>13408705686</v>
      </c>
      <c r="X709" s="34" t="s">
        <v>56</v>
      </c>
      <c r="Y709" s="107">
        <v>45295</v>
      </c>
      <c r="Z709" s="107">
        <v>45644</v>
      </c>
      <c r="AA709" s="104" t="s">
        <v>57</v>
      </c>
      <c r="AB709" s="34"/>
      <c r="AC709" s="34"/>
      <c r="AD709" s="115" t="s">
        <v>2939</v>
      </c>
      <c r="AE709" s="105"/>
      <c r="AF709" s="205"/>
      <c r="AG709" s="34" t="s">
        <v>59</v>
      </c>
      <c r="AH709" s="34">
        <v>30</v>
      </c>
      <c r="AI709" s="34">
        <v>30</v>
      </c>
      <c r="AJ709" s="34"/>
      <c r="AK709" s="34">
        <f t="shared" si="32"/>
        <v>0</v>
      </c>
      <c r="AL709" s="213">
        <f t="shared" si="31"/>
        <v>0</v>
      </c>
      <c r="AN709" s="214"/>
    </row>
    <row r="710" s="16" customFormat="1" ht="105" hidden="1" customHeight="1" spans="1:40">
      <c r="A710" s="34">
        <v>390</v>
      </c>
      <c r="B710" s="34" t="s">
        <v>864</v>
      </c>
      <c r="C710" s="34" t="s">
        <v>1399</v>
      </c>
      <c r="D710" s="34" t="s">
        <v>2934</v>
      </c>
      <c r="E710" s="34" t="s">
        <v>3187</v>
      </c>
      <c r="F710" s="34" t="s">
        <v>223</v>
      </c>
      <c r="G710" s="34" t="s">
        <v>243</v>
      </c>
      <c r="H710" s="34" t="s">
        <v>48</v>
      </c>
      <c r="I710" s="59" t="s">
        <v>3179</v>
      </c>
      <c r="J710" s="34">
        <v>30</v>
      </c>
      <c r="K710" s="34">
        <v>30</v>
      </c>
      <c r="L710" s="34"/>
      <c r="M710" s="34"/>
      <c r="N710" s="59" t="s">
        <v>3188</v>
      </c>
      <c r="O710" s="59"/>
      <c r="P710" s="156">
        <v>4744</v>
      </c>
      <c r="Q710" s="34" t="s">
        <v>52</v>
      </c>
      <c r="R710" s="34" t="s">
        <v>52</v>
      </c>
      <c r="S710" s="34" t="s">
        <v>52</v>
      </c>
      <c r="T710" s="40" t="s">
        <v>2938</v>
      </c>
      <c r="U710" s="34" t="s">
        <v>228</v>
      </c>
      <c r="V710" s="34" t="s">
        <v>229</v>
      </c>
      <c r="W710" s="87">
        <v>13408705686</v>
      </c>
      <c r="X710" s="34" t="s">
        <v>56</v>
      </c>
      <c r="Y710" s="107">
        <v>45296</v>
      </c>
      <c r="Z710" s="107">
        <v>45645</v>
      </c>
      <c r="AA710" s="104" t="s">
        <v>57</v>
      </c>
      <c r="AB710" s="34"/>
      <c r="AC710" s="34"/>
      <c r="AD710" s="115" t="s">
        <v>2939</v>
      </c>
      <c r="AE710" s="105"/>
      <c r="AF710" s="205"/>
      <c r="AG710" s="34" t="s">
        <v>59</v>
      </c>
      <c r="AH710" s="34">
        <v>30</v>
      </c>
      <c r="AI710" s="34">
        <v>30</v>
      </c>
      <c r="AJ710" s="34"/>
      <c r="AK710" s="34">
        <f t="shared" si="32"/>
        <v>0</v>
      </c>
      <c r="AL710" s="213">
        <f t="shared" si="31"/>
        <v>0</v>
      </c>
      <c r="AN710" s="214"/>
    </row>
    <row r="711" s="16" customFormat="1" ht="105" hidden="1" customHeight="1" spans="1:40">
      <c r="A711" s="33">
        <v>391</v>
      </c>
      <c r="B711" s="34" t="s">
        <v>864</v>
      </c>
      <c r="C711" s="34" t="s">
        <v>1399</v>
      </c>
      <c r="D711" s="34" t="s">
        <v>2934</v>
      </c>
      <c r="E711" s="34" t="s">
        <v>3189</v>
      </c>
      <c r="F711" s="34" t="s">
        <v>223</v>
      </c>
      <c r="G711" s="34" t="s">
        <v>3190</v>
      </c>
      <c r="H711" s="34" t="s">
        <v>48</v>
      </c>
      <c r="I711" s="59" t="s">
        <v>3179</v>
      </c>
      <c r="J711" s="34">
        <v>30</v>
      </c>
      <c r="K711" s="34">
        <v>30</v>
      </c>
      <c r="L711" s="34"/>
      <c r="M711" s="34"/>
      <c r="N711" s="59" t="s">
        <v>3191</v>
      </c>
      <c r="O711" s="59"/>
      <c r="P711" s="156">
        <v>2264</v>
      </c>
      <c r="Q711" s="34" t="s">
        <v>52</v>
      </c>
      <c r="R711" s="34" t="s">
        <v>52</v>
      </c>
      <c r="S711" s="34" t="s">
        <v>52</v>
      </c>
      <c r="T711" s="40" t="s">
        <v>2938</v>
      </c>
      <c r="U711" s="34" t="s">
        <v>228</v>
      </c>
      <c r="V711" s="34" t="s">
        <v>229</v>
      </c>
      <c r="W711" s="87">
        <v>13408705686</v>
      </c>
      <c r="X711" s="34" t="s">
        <v>56</v>
      </c>
      <c r="Y711" s="107">
        <v>45301</v>
      </c>
      <c r="Z711" s="107">
        <v>45650</v>
      </c>
      <c r="AA711" s="104" t="s">
        <v>57</v>
      </c>
      <c r="AB711" s="34"/>
      <c r="AC711" s="34"/>
      <c r="AD711" s="115" t="s">
        <v>2939</v>
      </c>
      <c r="AE711" s="105"/>
      <c r="AF711" s="205"/>
      <c r="AG711" s="34" t="s">
        <v>59</v>
      </c>
      <c r="AH711" s="34">
        <v>30</v>
      </c>
      <c r="AI711" s="34">
        <v>30</v>
      </c>
      <c r="AJ711" s="34"/>
      <c r="AK711" s="34">
        <f t="shared" si="32"/>
        <v>0</v>
      </c>
      <c r="AL711" s="213">
        <f t="shared" si="31"/>
        <v>0</v>
      </c>
      <c r="AN711" s="214"/>
    </row>
    <row r="712" s="16" customFormat="1" ht="105" hidden="1" customHeight="1" spans="1:40">
      <c r="A712" s="34">
        <v>392</v>
      </c>
      <c r="B712" s="34" t="s">
        <v>864</v>
      </c>
      <c r="C712" s="34" t="s">
        <v>1399</v>
      </c>
      <c r="D712" s="34" t="s">
        <v>2934</v>
      </c>
      <c r="E712" s="34" t="s">
        <v>3192</v>
      </c>
      <c r="F712" s="34" t="s">
        <v>223</v>
      </c>
      <c r="G712" s="34" t="s">
        <v>3193</v>
      </c>
      <c r="H712" s="34" t="s">
        <v>48</v>
      </c>
      <c r="I712" s="59" t="s">
        <v>3179</v>
      </c>
      <c r="J712" s="34">
        <v>30</v>
      </c>
      <c r="K712" s="34">
        <v>30</v>
      </c>
      <c r="L712" s="34"/>
      <c r="M712" s="34"/>
      <c r="N712" s="59" t="s">
        <v>3194</v>
      </c>
      <c r="O712" s="59"/>
      <c r="P712" s="156">
        <v>2696</v>
      </c>
      <c r="Q712" s="34" t="s">
        <v>52</v>
      </c>
      <c r="R712" s="34" t="s">
        <v>52</v>
      </c>
      <c r="S712" s="34" t="s">
        <v>52</v>
      </c>
      <c r="T712" s="40" t="s">
        <v>2938</v>
      </c>
      <c r="U712" s="34" t="s">
        <v>228</v>
      </c>
      <c r="V712" s="34" t="s">
        <v>229</v>
      </c>
      <c r="W712" s="87">
        <v>13408705686</v>
      </c>
      <c r="X712" s="34" t="s">
        <v>56</v>
      </c>
      <c r="Y712" s="107">
        <v>45302</v>
      </c>
      <c r="Z712" s="107">
        <v>45651</v>
      </c>
      <c r="AA712" s="104" t="s">
        <v>57</v>
      </c>
      <c r="AB712" s="34"/>
      <c r="AC712" s="34"/>
      <c r="AD712" s="115" t="s">
        <v>2939</v>
      </c>
      <c r="AE712" s="105"/>
      <c r="AF712" s="205"/>
      <c r="AG712" s="34" t="s">
        <v>59</v>
      </c>
      <c r="AH712" s="34">
        <v>30</v>
      </c>
      <c r="AI712" s="34">
        <v>30</v>
      </c>
      <c r="AJ712" s="34"/>
      <c r="AK712" s="34">
        <f t="shared" si="32"/>
        <v>0</v>
      </c>
      <c r="AL712" s="213">
        <f t="shared" si="31"/>
        <v>0</v>
      </c>
      <c r="AN712" s="214"/>
    </row>
    <row r="713" s="16" customFormat="1" ht="105" hidden="1" customHeight="1" spans="1:40">
      <c r="A713" s="34">
        <v>393</v>
      </c>
      <c r="B713" s="34" t="s">
        <v>864</v>
      </c>
      <c r="C713" s="34" t="s">
        <v>1399</v>
      </c>
      <c r="D713" s="34" t="s">
        <v>2934</v>
      </c>
      <c r="E713" s="34" t="s">
        <v>3195</v>
      </c>
      <c r="F713" s="34" t="s">
        <v>223</v>
      </c>
      <c r="G713" s="34" t="s">
        <v>964</v>
      </c>
      <c r="H713" s="34" t="s">
        <v>48</v>
      </c>
      <c r="I713" s="59" t="s">
        <v>3179</v>
      </c>
      <c r="J713" s="34">
        <v>30</v>
      </c>
      <c r="K713" s="34">
        <v>30</v>
      </c>
      <c r="L713" s="34"/>
      <c r="M713" s="34"/>
      <c r="N713" s="59" t="s">
        <v>3196</v>
      </c>
      <c r="O713" s="59"/>
      <c r="P713" s="156">
        <v>5683</v>
      </c>
      <c r="Q713" s="34" t="s">
        <v>52</v>
      </c>
      <c r="R713" s="34" t="s">
        <v>52</v>
      </c>
      <c r="S713" s="34" t="s">
        <v>52</v>
      </c>
      <c r="T713" s="40" t="s">
        <v>2938</v>
      </c>
      <c r="U713" s="34" t="s">
        <v>228</v>
      </c>
      <c r="V713" s="34" t="s">
        <v>229</v>
      </c>
      <c r="W713" s="87">
        <v>13408705686</v>
      </c>
      <c r="X713" s="34" t="s">
        <v>56</v>
      </c>
      <c r="Y713" s="107">
        <v>45303</v>
      </c>
      <c r="Z713" s="107">
        <v>45652</v>
      </c>
      <c r="AA713" s="104" t="s">
        <v>57</v>
      </c>
      <c r="AB713" s="34"/>
      <c r="AC713" s="34"/>
      <c r="AD713" s="115" t="s">
        <v>2939</v>
      </c>
      <c r="AE713" s="105"/>
      <c r="AF713" s="205"/>
      <c r="AG713" s="34" t="s">
        <v>59</v>
      </c>
      <c r="AH713" s="34">
        <v>30</v>
      </c>
      <c r="AI713" s="34">
        <v>30</v>
      </c>
      <c r="AJ713" s="34"/>
      <c r="AK713" s="34">
        <f t="shared" si="32"/>
        <v>0</v>
      </c>
      <c r="AL713" s="213">
        <f t="shared" si="31"/>
        <v>0</v>
      </c>
      <c r="AN713" s="214"/>
    </row>
    <row r="714" s="16" customFormat="1" ht="105" hidden="1" customHeight="1" spans="1:40">
      <c r="A714" s="33">
        <v>394</v>
      </c>
      <c r="B714" s="34" t="s">
        <v>864</v>
      </c>
      <c r="C714" s="34" t="s">
        <v>1399</v>
      </c>
      <c r="D714" s="34" t="s">
        <v>2934</v>
      </c>
      <c r="E714" s="34" t="s">
        <v>3197</v>
      </c>
      <c r="F714" s="34" t="s">
        <v>223</v>
      </c>
      <c r="G714" s="34" t="s">
        <v>231</v>
      </c>
      <c r="H714" s="34" t="s">
        <v>48</v>
      </c>
      <c r="I714" s="59" t="s">
        <v>3179</v>
      </c>
      <c r="J714" s="34">
        <v>30</v>
      </c>
      <c r="K714" s="34">
        <v>30</v>
      </c>
      <c r="L714" s="34"/>
      <c r="M714" s="34"/>
      <c r="N714" s="59" t="s">
        <v>3198</v>
      </c>
      <c r="O714" s="59"/>
      <c r="P714" s="156">
        <v>4730</v>
      </c>
      <c r="Q714" s="34" t="s">
        <v>52</v>
      </c>
      <c r="R714" s="34" t="s">
        <v>52</v>
      </c>
      <c r="S714" s="34" t="s">
        <v>52</v>
      </c>
      <c r="T714" s="40" t="s">
        <v>2938</v>
      </c>
      <c r="U714" s="34" t="s">
        <v>228</v>
      </c>
      <c r="V714" s="34" t="s">
        <v>229</v>
      </c>
      <c r="W714" s="87">
        <v>13408705686</v>
      </c>
      <c r="X714" s="34" t="s">
        <v>56</v>
      </c>
      <c r="Y714" s="107">
        <v>45304</v>
      </c>
      <c r="Z714" s="107">
        <v>45653</v>
      </c>
      <c r="AA714" s="104" t="s">
        <v>57</v>
      </c>
      <c r="AB714" s="34"/>
      <c r="AC714" s="34"/>
      <c r="AD714" s="115" t="s">
        <v>2939</v>
      </c>
      <c r="AE714" s="105"/>
      <c r="AF714" s="205"/>
      <c r="AG714" s="34" t="s">
        <v>59</v>
      </c>
      <c r="AH714" s="34">
        <v>30</v>
      </c>
      <c r="AI714" s="34">
        <v>30</v>
      </c>
      <c r="AJ714" s="34"/>
      <c r="AK714" s="34">
        <f t="shared" si="32"/>
        <v>0</v>
      </c>
      <c r="AL714" s="213">
        <f t="shared" si="31"/>
        <v>0</v>
      </c>
      <c r="AN714" s="214"/>
    </row>
    <row r="715" s="16" customFormat="1" ht="105" hidden="1" customHeight="1" spans="1:40">
      <c r="A715" s="34">
        <v>395</v>
      </c>
      <c r="B715" s="34" t="s">
        <v>864</v>
      </c>
      <c r="C715" s="34" t="s">
        <v>1399</v>
      </c>
      <c r="D715" s="34" t="s">
        <v>2934</v>
      </c>
      <c r="E715" s="34" t="s">
        <v>3199</v>
      </c>
      <c r="F715" s="34" t="s">
        <v>223</v>
      </c>
      <c r="G715" s="34" t="s">
        <v>3200</v>
      </c>
      <c r="H715" s="34" t="s">
        <v>48</v>
      </c>
      <c r="I715" s="59" t="s">
        <v>3179</v>
      </c>
      <c r="J715" s="34">
        <v>30</v>
      </c>
      <c r="K715" s="34">
        <v>30</v>
      </c>
      <c r="L715" s="34"/>
      <c r="M715" s="34"/>
      <c r="N715" s="59" t="s">
        <v>3201</v>
      </c>
      <c r="O715" s="59"/>
      <c r="P715" s="156">
        <v>1668</v>
      </c>
      <c r="Q715" s="34" t="s">
        <v>52</v>
      </c>
      <c r="R715" s="34" t="s">
        <v>52</v>
      </c>
      <c r="S715" s="34" t="s">
        <v>52</v>
      </c>
      <c r="T715" s="40" t="s">
        <v>2938</v>
      </c>
      <c r="U715" s="34" t="s">
        <v>228</v>
      </c>
      <c r="V715" s="34" t="s">
        <v>229</v>
      </c>
      <c r="W715" s="87">
        <v>13408705686</v>
      </c>
      <c r="X715" s="34" t="s">
        <v>56</v>
      </c>
      <c r="Y715" s="107">
        <v>45305</v>
      </c>
      <c r="Z715" s="107">
        <v>45654</v>
      </c>
      <c r="AA715" s="104" t="s">
        <v>57</v>
      </c>
      <c r="AB715" s="34"/>
      <c r="AC715" s="34"/>
      <c r="AD715" s="115" t="s">
        <v>2939</v>
      </c>
      <c r="AE715" s="105"/>
      <c r="AF715" s="205"/>
      <c r="AG715" s="34" t="s">
        <v>59</v>
      </c>
      <c r="AH715" s="34">
        <v>30</v>
      </c>
      <c r="AI715" s="34">
        <v>30</v>
      </c>
      <c r="AJ715" s="34"/>
      <c r="AK715" s="34">
        <f t="shared" si="32"/>
        <v>0</v>
      </c>
      <c r="AL715" s="213">
        <f t="shared" si="31"/>
        <v>0</v>
      </c>
      <c r="AN715" s="214"/>
    </row>
    <row r="716" s="16" customFormat="1" ht="105" hidden="1" customHeight="1" spans="1:40">
      <c r="A716" s="34">
        <v>396</v>
      </c>
      <c r="B716" s="34" t="s">
        <v>864</v>
      </c>
      <c r="C716" s="34" t="s">
        <v>1399</v>
      </c>
      <c r="D716" s="34" t="s">
        <v>2934</v>
      </c>
      <c r="E716" s="34" t="s">
        <v>3202</v>
      </c>
      <c r="F716" s="34" t="s">
        <v>223</v>
      </c>
      <c r="G716" s="34" t="s">
        <v>3203</v>
      </c>
      <c r="H716" s="34" t="s">
        <v>48</v>
      </c>
      <c r="I716" s="59" t="s">
        <v>3179</v>
      </c>
      <c r="J716" s="34">
        <v>30</v>
      </c>
      <c r="K716" s="34">
        <v>30</v>
      </c>
      <c r="L716" s="34"/>
      <c r="M716" s="34"/>
      <c r="N716" s="59" t="s">
        <v>3204</v>
      </c>
      <c r="O716" s="59"/>
      <c r="P716" s="156">
        <v>1449</v>
      </c>
      <c r="Q716" s="34" t="s">
        <v>52</v>
      </c>
      <c r="R716" s="34" t="s">
        <v>52</v>
      </c>
      <c r="S716" s="34" t="s">
        <v>52</v>
      </c>
      <c r="T716" s="40" t="s">
        <v>2938</v>
      </c>
      <c r="U716" s="34" t="s">
        <v>228</v>
      </c>
      <c r="V716" s="34" t="s">
        <v>229</v>
      </c>
      <c r="W716" s="87">
        <v>13408705686</v>
      </c>
      <c r="X716" s="34" t="s">
        <v>56</v>
      </c>
      <c r="Y716" s="107">
        <v>45308</v>
      </c>
      <c r="Z716" s="107">
        <v>45657</v>
      </c>
      <c r="AA716" s="104" t="s">
        <v>57</v>
      </c>
      <c r="AB716" s="34"/>
      <c r="AC716" s="34"/>
      <c r="AD716" s="115" t="s">
        <v>2939</v>
      </c>
      <c r="AE716" s="105"/>
      <c r="AF716" s="205"/>
      <c r="AG716" s="34" t="s">
        <v>59</v>
      </c>
      <c r="AH716" s="34">
        <v>30</v>
      </c>
      <c r="AI716" s="34">
        <v>30</v>
      </c>
      <c r="AJ716" s="34"/>
      <c r="AK716" s="34">
        <f t="shared" si="32"/>
        <v>0</v>
      </c>
      <c r="AL716" s="213">
        <f t="shared" si="31"/>
        <v>0</v>
      </c>
      <c r="AN716" s="214"/>
    </row>
    <row r="717" s="16" customFormat="1" ht="105" hidden="1" customHeight="1" spans="1:40">
      <c r="A717" s="33">
        <v>397</v>
      </c>
      <c r="B717" s="34" t="s">
        <v>864</v>
      </c>
      <c r="C717" s="34" t="s">
        <v>1399</v>
      </c>
      <c r="D717" s="34" t="s">
        <v>2934</v>
      </c>
      <c r="E717" s="34" t="s">
        <v>3205</v>
      </c>
      <c r="F717" s="34" t="s">
        <v>223</v>
      </c>
      <c r="G717" s="34" t="s">
        <v>2412</v>
      </c>
      <c r="H717" s="34" t="s">
        <v>48</v>
      </c>
      <c r="I717" s="59" t="s">
        <v>3179</v>
      </c>
      <c r="J717" s="34">
        <v>30</v>
      </c>
      <c r="K717" s="34">
        <v>30</v>
      </c>
      <c r="L717" s="34"/>
      <c r="M717" s="34"/>
      <c r="N717" s="59" t="s">
        <v>3206</v>
      </c>
      <c r="O717" s="59"/>
      <c r="P717" s="156">
        <v>1380</v>
      </c>
      <c r="Q717" s="34" t="s">
        <v>52</v>
      </c>
      <c r="R717" s="34" t="s">
        <v>52</v>
      </c>
      <c r="S717" s="34" t="s">
        <v>52</v>
      </c>
      <c r="T717" s="40" t="s">
        <v>2938</v>
      </c>
      <c r="U717" s="34" t="s">
        <v>228</v>
      </c>
      <c r="V717" s="34" t="s">
        <v>229</v>
      </c>
      <c r="W717" s="87">
        <v>13408705686</v>
      </c>
      <c r="X717" s="34" t="s">
        <v>56</v>
      </c>
      <c r="Y717" s="107">
        <v>45309</v>
      </c>
      <c r="Z717" s="107">
        <v>45657</v>
      </c>
      <c r="AA717" s="104" t="s">
        <v>57</v>
      </c>
      <c r="AB717" s="34"/>
      <c r="AC717" s="34"/>
      <c r="AD717" s="115" t="s">
        <v>2939</v>
      </c>
      <c r="AE717" s="105"/>
      <c r="AF717" s="205"/>
      <c r="AG717" s="34" t="s">
        <v>59</v>
      </c>
      <c r="AH717" s="34">
        <v>30</v>
      </c>
      <c r="AI717" s="34">
        <v>30</v>
      </c>
      <c r="AJ717" s="34"/>
      <c r="AK717" s="34">
        <f t="shared" si="32"/>
        <v>0</v>
      </c>
      <c r="AL717" s="213">
        <f t="shared" si="31"/>
        <v>0</v>
      </c>
      <c r="AN717" s="214"/>
    </row>
    <row r="718" s="16" customFormat="1" ht="105" hidden="1" customHeight="1" spans="1:40">
      <c r="A718" s="34">
        <v>398</v>
      </c>
      <c r="B718" s="34" t="s">
        <v>864</v>
      </c>
      <c r="C718" s="34" t="s">
        <v>1399</v>
      </c>
      <c r="D718" s="34" t="s">
        <v>2934</v>
      </c>
      <c r="E718" s="34" t="s">
        <v>3207</v>
      </c>
      <c r="F718" s="34" t="s">
        <v>223</v>
      </c>
      <c r="G718" s="34" t="s">
        <v>3208</v>
      </c>
      <c r="H718" s="34" t="s">
        <v>48</v>
      </c>
      <c r="I718" s="59" t="s">
        <v>3179</v>
      </c>
      <c r="J718" s="34">
        <v>30</v>
      </c>
      <c r="K718" s="34">
        <v>30</v>
      </c>
      <c r="L718" s="34"/>
      <c r="M718" s="34"/>
      <c r="N718" s="59" t="s">
        <v>3209</v>
      </c>
      <c r="O718" s="59"/>
      <c r="P718" s="156">
        <v>1169</v>
      </c>
      <c r="Q718" s="34" t="s">
        <v>52</v>
      </c>
      <c r="R718" s="34" t="s">
        <v>52</v>
      </c>
      <c r="S718" s="34" t="s">
        <v>52</v>
      </c>
      <c r="T718" s="40" t="s">
        <v>2938</v>
      </c>
      <c r="U718" s="34" t="s">
        <v>228</v>
      </c>
      <c r="V718" s="34" t="s">
        <v>229</v>
      </c>
      <c r="W718" s="87">
        <v>13408705686</v>
      </c>
      <c r="X718" s="34" t="s">
        <v>56</v>
      </c>
      <c r="Y718" s="107">
        <v>45309</v>
      </c>
      <c r="Z718" s="107">
        <v>45657</v>
      </c>
      <c r="AA718" s="104" t="s">
        <v>57</v>
      </c>
      <c r="AB718" s="34"/>
      <c r="AC718" s="34"/>
      <c r="AD718" s="115" t="s">
        <v>2939</v>
      </c>
      <c r="AE718" s="105"/>
      <c r="AF718" s="205"/>
      <c r="AG718" s="34" t="s">
        <v>59</v>
      </c>
      <c r="AH718" s="34">
        <v>30</v>
      </c>
      <c r="AI718" s="34">
        <v>30</v>
      </c>
      <c r="AJ718" s="34"/>
      <c r="AK718" s="34">
        <f t="shared" si="32"/>
        <v>0</v>
      </c>
      <c r="AL718" s="213">
        <f t="shared" si="31"/>
        <v>0</v>
      </c>
      <c r="AN718" s="214"/>
    </row>
    <row r="719" s="16" customFormat="1" ht="105" hidden="1" customHeight="1" spans="1:40">
      <c r="A719" s="34">
        <v>399</v>
      </c>
      <c r="B719" s="34" t="s">
        <v>864</v>
      </c>
      <c r="C719" s="34" t="s">
        <v>1399</v>
      </c>
      <c r="D719" s="34" t="s">
        <v>2934</v>
      </c>
      <c r="E719" s="34" t="s">
        <v>3210</v>
      </c>
      <c r="F719" s="34" t="s">
        <v>223</v>
      </c>
      <c r="G719" s="34" t="s">
        <v>239</v>
      </c>
      <c r="H719" s="34" t="s">
        <v>48</v>
      </c>
      <c r="I719" s="59" t="s">
        <v>3179</v>
      </c>
      <c r="J719" s="34">
        <v>30</v>
      </c>
      <c r="K719" s="34">
        <v>30</v>
      </c>
      <c r="L719" s="34"/>
      <c r="M719" s="34"/>
      <c r="N719" s="59" t="s">
        <v>3211</v>
      </c>
      <c r="O719" s="59"/>
      <c r="P719" s="156">
        <v>2148</v>
      </c>
      <c r="Q719" s="34" t="s">
        <v>52</v>
      </c>
      <c r="R719" s="34" t="s">
        <v>52</v>
      </c>
      <c r="S719" s="34" t="s">
        <v>52</v>
      </c>
      <c r="T719" s="40" t="s">
        <v>2938</v>
      </c>
      <c r="U719" s="34" t="s">
        <v>228</v>
      </c>
      <c r="V719" s="34" t="s">
        <v>229</v>
      </c>
      <c r="W719" s="87">
        <v>13408705686</v>
      </c>
      <c r="X719" s="34" t="s">
        <v>56</v>
      </c>
      <c r="Y719" s="107">
        <v>45309</v>
      </c>
      <c r="Z719" s="107">
        <v>45657</v>
      </c>
      <c r="AA719" s="104" t="s">
        <v>57</v>
      </c>
      <c r="AB719" s="34"/>
      <c r="AC719" s="34"/>
      <c r="AD719" s="115" t="s">
        <v>2939</v>
      </c>
      <c r="AE719" s="105"/>
      <c r="AF719" s="205"/>
      <c r="AG719" s="34" t="s">
        <v>59</v>
      </c>
      <c r="AH719" s="34">
        <v>30</v>
      </c>
      <c r="AI719" s="34">
        <v>30</v>
      </c>
      <c r="AJ719" s="34"/>
      <c r="AK719" s="34">
        <f t="shared" si="32"/>
        <v>0</v>
      </c>
      <c r="AL719" s="213">
        <f t="shared" si="31"/>
        <v>0</v>
      </c>
      <c r="AN719" s="214"/>
    </row>
    <row r="720" s="16" customFormat="1" ht="100" hidden="1" customHeight="1" spans="1:40">
      <c r="A720" s="33">
        <v>400</v>
      </c>
      <c r="B720" s="34" t="s">
        <v>864</v>
      </c>
      <c r="C720" s="34" t="s">
        <v>1399</v>
      </c>
      <c r="D720" s="34" t="s">
        <v>2934</v>
      </c>
      <c r="E720" s="34" t="s">
        <v>3212</v>
      </c>
      <c r="F720" s="34" t="s">
        <v>223</v>
      </c>
      <c r="G720" s="34" t="s">
        <v>3213</v>
      </c>
      <c r="H720" s="34" t="s">
        <v>48</v>
      </c>
      <c r="I720" s="59" t="s">
        <v>3179</v>
      </c>
      <c r="J720" s="34">
        <v>30</v>
      </c>
      <c r="K720" s="34">
        <v>30</v>
      </c>
      <c r="L720" s="34"/>
      <c r="M720" s="34"/>
      <c r="N720" s="59" t="s">
        <v>3214</v>
      </c>
      <c r="O720" s="59"/>
      <c r="P720" s="156">
        <v>1532</v>
      </c>
      <c r="Q720" s="34" t="s">
        <v>52</v>
      </c>
      <c r="R720" s="34" t="s">
        <v>52</v>
      </c>
      <c r="S720" s="34" t="s">
        <v>52</v>
      </c>
      <c r="T720" s="40" t="s">
        <v>2938</v>
      </c>
      <c r="U720" s="34" t="s">
        <v>228</v>
      </c>
      <c r="V720" s="34" t="s">
        <v>229</v>
      </c>
      <c r="W720" s="87">
        <v>13408705686</v>
      </c>
      <c r="X720" s="34" t="s">
        <v>56</v>
      </c>
      <c r="Y720" s="107">
        <v>45309</v>
      </c>
      <c r="Z720" s="107">
        <v>45657</v>
      </c>
      <c r="AA720" s="104" t="s">
        <v>57</v>
      </c>
      <c r="AB720" s="34"/>
      <c r="AC720" s="34"/>
      <c r="AD720" s="115" t="s">
        <v>2939</v>
      </c>
      <c r="AE720" s="105"/>
      <c r="AF720" s="205"/>
      <c r="AG720" s="34" t="s">
        <v>59</v>
      </c>
      <c r="AH720" s="34">
        <v>30</v>
      </c>
      <c r="AI720" s="34">
        <v>30</v>
      </c>
      <c r="AJ720" s="34"/>
      <c r="AK720" s="34">
        <f t="shared" si="32"/>
        <v>0</v>
      </c>
      <c r="AL720" s="213">
        <f t="shared" si="31"/>
        <v>0</v>
      </c>
      <c r="AN720" s="214"/>
    </row>
    <row r="721" s="16" customFormat="1" ht="100" hidden="1" customHeight="1" spans="1:40">
      <c r="A721" s="34">
        <v>401</v>
      </c>
      <c r="B721" s="34" t="s">
        <v>864</v>
      </c>
      <c r="C721" s="34" t="s">
        <v>1399</v>
      </c>
      <c r="D721" s="34" t="s">
        <v>2934</v>
      </c>
      <c r="E721" s="34" t="s">
        <v>3215</v>
      </c>
      <c r="F721" s="34" t="s">
        <v>223</v>
      </c>
      <c r="G721" s="34" t="s">
        <v>2880</v>
      </c>
      <c r="H721" s="34" t="s">
        <v>48</v>
      </c>
      <c r="I721" s="59" t="s">
        <v>3179</v>
      </c>
      <c r="J721" s="34">
        <v>30</v>
      </c>
      <c r="K721" s="34">
        <v>30</v>
      </c>
      <c r="L721" s="34"/>
      <c r="M721" s="34"/>
      <c r="N721" s="59" t="s">
        <v>3216</v>
      </c>
      <c r="O721" s="59"/>
      <c r="P721" s="156">
        <v>1335</v>
      </c>
      <c r="Q721" s="34" t="s">
        <v>52</v>
      </c>
      <c r="R721" s="34" t="s">
        <v>52</v>
      </c>
      <c r="S721" s="34" t="s">
        <v>52</v>
      </c>
      <c r="T721" s="40" t="s">
        <v>2938</v>
      </c>
      <c r="U721" s="34" t="s">
        <v>228</v>
      </c>
      <c r="V721" s="34" t="s">
        <v>229</v>
      </c>
      <c r="W721" s="87">
        <v>13408705686</v>
      </c>
      <c r="X721" s="34" t="s">
        <v>56</v>
      </c>
      <c r="Y721" s="107">
        <v>45309</v>
      </c>
      <c r="Z721" s="107">
        <v>45657</v>
      </c>
      <c r="AA721" s="104" t="s">
        <v>57</v>
      </c>
      <c r="AB721" s="34"/>
      <c r="AC721" s="34"/>
      <c r="AD721" s="115" t="s">
        <v>2939</v>
      </c>
      <c r="AE721" s="105"/>
      <c r="AF721" s="205"/>
      <c r="AG721" s="34" t="s">
        <v>59</v>
      </c>
      <c r="AH721" s="34">
        <v>30</v>
      </c>
      <c r="AI721" s="34">
        <v>30</v>
      </c>
      <c r="AJ721" s="34"/>
      <c r="AK721" s="34">
        <f t="shared" si="32"/>
        <v>0</v>
      </c>
      <c r="AL721" s="213">
        <f t="shared" si="31"/>
        <v>0</v>
      </c>
      <c r="AN721" s="214"/>
    </row>
    <row r="722" s="16" customFormat="1" ht="100" hidden="1" customHeight="1" spans="1:40">
      <c r="A722" s="34">
        <v>402</v>
      </c>
      <c r="B722" s="34" t="s">
        <v>864</v>
      </c>
      <c r="C722" s="34" t="s">
        <v>1399</v>
      </c>
      <c r="D722" s="34" t="s">
        <v>2934</v>
      </c>
      <c r="E722" s="34" t="s">
        <v>3217</v>
      </c>
      <c r="F722" s="34" t="s">
        <v>223</v>
      </c>
      <c r="G722" s="34" t="s">
        <v>2884</v>
      </c>
      <c r="H722" s="34" t="s">
        <v>48</v>
      </c>
      <c r="I722" s="59" t="s">
        <v>3179</v>
      </c>
      <c r="J722" s="34">
        <v>30</v>
      </c>
      <c r="K722" s="34">
        <v>30</v>
      </c>
      <c r="L722" s="34"/>
      <c r="M722" s="34"/>
      <c r="N722" s="59" t="s">
        <v>3218</v>
      </c>
      <c r="O722" s="59"/>
      <c r="P722" s="156">
        <v>1264</v>
      </c>
      <c r="Q722" s="34" t="s">
        <v>52</v>
      </c>
      <c r="R722" s="34" t="s">
        <v>52</v>
      </c>
      <c r="S722" s="34" t="s">
        <v>52</v>
      </c>
      <c r="T722" s="40" t="s">
        <v>2938</v>
      </c>
      <c r="U722" s="34" t="s">
        <v>228</v>
      </c>
      <c r="V722" s="34" t="s">
        <v>229</v>
      </c>
      <c r="W722" s="87">
        <v>13408705686</v>
      </c>
      <c r="X722" s="34" t="s">
        <v>56</v>
      </c>
      <c r="Y722" s="107">
        <v>45309</v>
      </c>
      <c r="Z722" s="107">
        <v>45657</v>
      </c>
      <c r="AA722" s="104" t="s">
        <v>57</v>
      </c>
      <c r="AB722" s="34"/>
      <c r="AC722" s="34"/>
      <c r="AD722" s="115" t="s">
        <v>2939</v>
      </c>
      <c r="AE722" s="105"/>
      <c r="AF722" s="205"/>
      <c r="AG722" s="34" t="s">
        <v>59</v>
      </c>
      <c r="AH722" s="34">
        <v>30</v>
      </c>
      <c r="AI722" s="34">
        <v>30</v>
      </c>
      <c r="AJ722" s="34"/>
      <c r="AK722" s="34">
        <f t="shared" si="32"/>
        <v>0</v>
      </c>
      <c r="AL722" s="213">
        <f t="shared" si="31"/>
        <v>0</v>
      </c>
      <c r="AN722" s="214"/>
    </row>
    <row r="723" s="16" customFormat="1" ht="102" hidden="1" spans="1:40">
      <c r="A723" s="33">
        <v>403</v>
      </c>
      <c r="B723" s="34" t="s">
        <v>864</v>
      </c>
      <c r="C723" s="34" t="s">
        <v>1399</v>
      </c>
      <c r="D723" s="34" t="s">
        <v>2934</v>
      </c>
      <c r="E723" s="34" t="s">
        <v>3219</v>
      </c>
      <c r="F723" s="34" t="s">
        <v>292</v>
      </c>
      <c r="G723" s="34" t="s">
        <v>915</v>
      </c>
      <c r="H723" s="34" t="s">
        <v>48</v>
      </c>
      <c r="I723" s="59" t="s">
        <v>3220</v>
      </c>
      <c r="J723" s="34">
        <v>30</v>
      </c>
      <c r="K723" s="34">
        <v>30</v>
      </c>
      <c r="L723" s="34"/>
      <c r="M723" s="34"/>
      <c r="N723" s="59" t="s">
        <v>3221</v>
      </c>
      <c r="O723" s="59"/>
      <c r="P723" s="156">
        <v>1147</v>
      </c>
      <c r="Q723" s="34" t="s">
        <v>52</v>
      </c>
      <c r="R723" s="34" t="s">
        <v>52</v>
      </c>
      <c r="S723" s="34" t="s">
        <v>52</v>
      </c>
      <c r="T723" s="40" t="s">
        <v>2938</v>
      </c>
      <c r="U723" s="34" t="s">
        <v>297</v>
      </c>
      <c r="V723" s="34" t="s">
        <v>298</v>
      </c>
      <c r="W723" s="87">
        <v>18008741541</v>
      </c>
      <c r="X723" s="34" t="s">
        <v>56</v>
      </c>
      <c r="Y723" s="107">
        <v>45310</v>
      </c>
      <c r="Z723" s="107">
        <v>45657</v>
      </c>
      <c r="AA723" s="104" t="s">
        <v>57</v>
      </c>
      <c r="AB723" s="34"/>
      <c r="AC723" s="34"/>
      <c r="AD723" s="115" t="s">
        <v>2939</v>
      </c>
      <c r="AE723" s="105"/>
      <c r="AF723" s="205"/>
      <c r="AG723" s="34" t="s">
        <v>59</v>
      </c>
      <c r="AH723" s="34">
        <v>30</v>
      </c>
      <c r="AI723" s="34">
        <v>30</v>
      </c>
      <c r="AJ723" s="34"/>
      <c r="AK723" s="34">
        <f t="shared" si="32"/>
        <v>0</v>
      </c>
      <c r="AL723" s="213">
        <f t="shared" si="31"/>
        <v>0</v>
      </c>
      <c r="AN723" s="214"/>
    </row>
    <row r="724" s="16" customFormat="1" ht="141" hidden="1" customHeight="1" spans="1:40">
      <c r="A724" s="34">
        <v>404</v>
      </c>
      <c r="B724" s="34" t="s">
        <v>864</v>
      </c>
      <c r="C724" s="34" t="s">
        <v>1399</v>
      </c>
      <c r="D724" s="34" t="s">
        <v>2934</v>
      </c>
      <c r="E724" s="34" t="s">
        <v>3222</v>
      </c>
      <c r="F724" s="34" t="s">
        <v>292</v>
      </c>
      <c r="G724" s="34" t="s">
        <v>3223</v>
      </c>
      <c r="H724" s="34" t="s">
        <v>48</v>
      </c>
      <c r="I724" s="59" t="s">
        <v>3224</v>
      </c>
      <c r="J724" s="34">
        <v>30</v>
      </c>
      <c r="K724" s="34">
        <v>30</v>
      </c>
      <c r="L724" s="34"/>
      <c r="M724" s="34"/>
      <c r="N724" s="59" t="s">
        <v>3225</v>
      </c>
      <c r="O724" s="59"/>
      <c r="P724" s="156">
        <v>951</v>
      </c>
      <c r="Q724" s="34" t="s">
        <v>52</v>
      </c>
      <c r="R724" s="34" t="s">
        <v>52</v>
      </c>
      <c r="S724" s="34" t="s">
        <v>52</v>
      </c>
      <c r="T724" s="40" t="s">
        <v>2938</v>
      </c>
      <c r="U724" s="34" t="s">
        <v>297</v>
      </c>
      <c r="V724" s="34" t="s">
        <v>298</v>
      </c>
      <c r="W724" s="87">
        <v>18008741541</v>
      </c>
      <c r="X724" s="34" t="s">
        <v>56</v>
      </c>
      <c r="Y724" s="107">
        <v>45310</v>
      </c>
      <c r="Z724" s="107">
        <v>45657</v>
      </c>
      <c r="AA724" s="104" t="s">
        <v>57</v>
      </c>
      <c r="AB724" s="34"/>
      <c r="AC724" s="34"/>
      <c r="AD724" s="115" t="s">
        <v>2939</v>
      </c>
      <c r="AE724" s="105"/>
      <c r="AF724" s="205"/>
      <c r="AG724" s="34" t="s">
        <v>59</v>
      </c>
      <c r="AH724" s="34">
        <v>30</v>
      </c>
      <c r="AI724" s="34">
        <v>30</v>
      </c>
      <c r="AJ724" s="34"/>
      <c r="AK724" s="34">
        <f t="shared" si="32"/>
        <v>0</v>
      </c>
      <c r="AL724" s="213">
        <f t="shared" si="31"/>
        <v>0</v>
      </c>
      <c r="AN724" s="214"/>
    </row>
    <row r="725" s="16" customFormat="1" ht="89" hidden="1" customHeight="1" spans="1:40">
      <c r="A725" s="34">
        <v>405</v>
      </c>
      <c r="B725" s="34" t="s">
        <v>864</v>
      </c>
      <c r="C725" s="34" t="s">
        <v>1399</v>
      </c>
      <c r="D725" s="34" t="s">
        <v>2934</v>
      </c>
      <c r="E725" s="34" t="s">
        <v>3226</v>
      </c>
      <c r="F725" s="34" t="s">
        <v>292</v>
      </c>
      <c r="G725" s="34" t="s">
        <v>2532</v>
      </c>
      <c r="H725" s="34" t="s">
        <v>48</v>
      </c>
      <c r="I725" s="59" t="s">
        <v>3227</v>
      </c>
      <c r="J725" s="34">
        <v>30</v>
      </c>
      <c r="K725" s="34">
        <v>30</v>
      </c>
      <c r="L725" s="34"/>
      <c r="M725" s="34"/>
      <c r="N725" s="59" t="s">
        <v>3228</v>
      </c>
      <c r="O725" s="59"/>
      <c r="P725" s="156">
        <v>827</v>
      </c>
      <c r="Q725" s="34" t="s">
        <v>52</v>
      </c>
      <c r="R725" s="34" t="s">
        <v>52</v>
      </c>
      <c r="S725" s="34" t="s">
        <v>52</v>
      </c>
      <c r="T725" s="40" t="s">
        <v>2938</v>
      </c>
      <c r="U725" s="34" t="s">
        <v>297</v>
      </c>
      <c r="V725" s="34" t="s">
        <v>298</v>
      </c>
      <c r="W725" s="87">
        <v>18008741541</v>
      </c>
      <c r="X725" s="34" t="s">
        <v>56</v>
      </c>
      <c r="Y725" s="107">
        <v>45310</v>
      </c>
      <c r="Z725" s="107">
        <v>45657</v>
      </c>
      <c r="AA725" s="104" t="s">
        <v>57</v>
      </c>
      <c r="AB725" s="34"/>
      <c r="AC725" s="34"/>
      <c r="AD725" s="115" t="s">
        <v>2939</v>
      </c>
      <c r="AE725" s="105"/>
      <c r="AF725" s="205"/>
      <c r="AG725" s="34" t="s">
        <v>59</v>
      </c>
      <c r="AH725" s="34">
        <v>30</v>
      </c>
      <c r="AI725" s="34">
        <v>30</v>
      </c>
      <c r="AJ725" s="34"/>
      <c r="AK725" s="34">
        <f t="shared" si="32"/>
        <v>0</v>
      </c>
      <c r="AL725" s="213">
        <f t="shared" si="31"/>
        <v>0</v>
      </c>
      <c r="AN725" s="214"/>
    </row>
    <row r="726" s="16" customFormat="1" ht="89.25" hidden="1" spans="1:40">
      <c r="A726" s="33">
        <v>406</v>
      </c>
      <c r="B726" s="34" t="s">
        <v>864</v>
      </c>
      <c r="C726" s="34" t="s">
        <v>1399</v>
      </c>
      <c r="D726" s="34" t="s">
        <v>2934</v>
      </c>
      <c r="E726" s="34" t="s">
        <v>3229</v>
      </c>
      <c r="F726" s="34" t="s">
        <v>292</v>
      </c>
      <c r="G726" s="34" t="s">
        <v>2546</v>
      </c>
      <c r="H726" s="34" t="s">
        <v>48</v>
      </c>
      <c r="I726" s="59" t="s">
        <v>3230</v>
      </c>
      <c r="J726" s="34">
        <v>30</v>
      </c>
      <c r="K726" s="34">
        <v>30</v>
      </c>
      <c r="L726" s="34"/>
      <c r="M726" s="34"/>
      <c r="N726" s="59" t="s">
        <v>3231</v>
      </c>
      <c r="O726" s="59"/>
      <c r="P726" s="156">
        <v>619</v>
      </c>
      <c r="Q726" s="34" t="s">
        <v>52</v>
      </c>
      <c r="R726" s="34" t="s">
        <v>52</v>
      </c>
      <c r="S726" s="34" t="s">
        <v>52</v>
      </c>
      <c r="T726" s="40" t="s">
        <v>2938</v>
      </c>
      <c r="U726" s="34" t="s">
        <v>297</v>
      </c>
      <c r="V726" s="34" t="s">
        <v>298</v>
      </c>
      <c r="W726" s="87">
        <v>18008741541</v>
      </c>
      <c r="X726" s="34" t="s">
        <v>56</v>
      </c>
      <c r="Y726" s="107">
        <v>45310</v>
      </c>
      <c r="Z726" s="107">
        <v>45657</v>
      </c>
      <c r="AA726" s="104" t="s">
        <v>57</v>
      </c>
      <c r="AB726" s="34"/>
      <c r="AC726" s="34"/>
      <c r="AD726" s="115" t="s">
        <v>2939</v>
      </c>
      <c r="AE726" s="105"/>
      <c r="AF726" s="205"/>
      <c r="AG726" s="34" t="s">
        <v>59</v>
      </c>
      <c r="AH726" s="34">
        <v>30</v>
      </c>
      <c r="AI726" s="34">
        <v>30</v>
      </c>
      <c r="AJ726" s="34"/>
      <c r="AK726" s="34">
        <f t="shared" si="32"/>
        <v>0</v>
      </c>
      <c r="AL726" s="213">
        <f t="shared" si="31"/>
        <v>0</v>
      </c>
      <c r="AN726" s="214"/>
    </row>
    <row r="727" s="16" customFormat="1" ht="88" hidden="1" customHeight="1" spans="1:40">
      <c r="A727" s="34">
        <v>407</v>
      </c>
      <c r="B727" s="34" t="s">
        <v>864</v>
      </c>
      <c r="C727" s="34" t="s">
        <v>1399</v>
      </c>
      <c r="D727" s="34" t="s">
        <v>2934</v>
      </c>
      <c r="E727" s="34" t="s">
        <v>3232</v>
      </c>
      <c r="F727" s="34" t="s">
        <v>292</v>
      </c>
      <c r="G727" s="34" t="s">
        <v>2536</v>
      </c>
      <c r="H727" s="34" t="s">
        <v>48</v>
      </c>
      <c r="I727" s="59" t="s">
        <v>3233</v>
      </c>
      <c r="J727" s="34">
        <v>30</v>
      </c>
      <c r="K727" s="34">
        <v>30</v>
      </c>
      <c r="L727" s="34"/>
      <c r="M727" s="34"/>
      <c r="N727" s="59" t="s">
        <v>3234</v>
      </c>
      <c r="O727" s="59"/>
      <c r="P727" s="156">
        <v>1082</v>
      </c>
      <c r="Q727" s="34" t="s">
        <v>52</v>
      </c>
      <c r="R727" s="34" t="s">
        <v>52</v>
      </c>
      <c r="S727" s="34" t="s">
        <v>52</v>
      </c>
      <c r="T727" s="40" t="s">
        <v>2938</v>
      </c>
      <c r="U727" s="34" t="s">
        <v>297</v>
      </c>
      <c r="V727" s="34" t="s">
        <v>298</v>
      </c>
      <c r="W727" s="87">
        <v>18008741541</v>
      </c>
      <c r="X727" s="34" t="s">
        <v>56</v>
      </c>
      <c r="Y727" s="107">
        <v>45310</v>
      </c>
      <c r="Z727" s="107">
        <v>45657</v>
      </c>
      <c r="AA727" s="104" t="s">
        <v>57</v>
      </c>
      <c r="AB727" s="34"/>
      <c r="AC727" s="34"/>
      <c r="AD727" s="115" t="s">
        <v>2939</v>
      </c>
      <c r="AE727" s="105"/>
      <c r="AF727" s="205"/>
      <c r="AG727" s="34" t="s">
        <v>59</v>
      </c>
      <c r="AH727" s="34">
        <v>30</v>
      </c>
      <c r="AI727" s="34">
        <v>30</v>
      </c>
      <c r="AJ727" s="34"/>
      <c r="AK727" s="34">
        <f t="shared" si="32"/>
        <v>0</v>
      </c>
      <c r="AL727" s="213">
        <f t="shared" si="31"/>
        <v>0</v>
      </c>
      <c r="AN727" s="214"/>
    </row>
    <row r="728" s="16" customFormat="1" ht="89.25" hidden="1" spans="1:40">
      <c r="A728" s="34">
        <v>408</v>
      </c>
      <c r="B728" s="34" t="s">
        <v>864</v>
      </c>
      <c r="C728" s="34" t="s">
        <v>1399</v>
      </c>
      <c r="D728" s="34" t="s">
        <v>2934</v>
      </c>
      <c r="E728" s="34" t="s">
        <v>3235</v>
      </c>
      <c r="F728" s="34" t="s">
        <v>179</v>
      </c>
      <c r="G728" s="34" t="s">
        <v>2416</v>
      </c>
      <c r="H728" s="34" t="s">
        <v>48</v>
      </c>
      <c r="I728" s="59" t="s">
        <v>3236</v>
      </c>
      <c r="J728" s="34">
        <v>30</v>
      </c>
      <c r="K728" s="34">
        <v>30</v>
      </c>
      <c r="L728" s="34"/>
      <c r="M728" s="34"/>
      <c r="N728" s="59" t="s">
        <v>3237</v>
      </c>
      <c r="O728" s="59"/>
      <c r="P728" s="156">
        <v>1289</v>
      </c>
      <c r="Q728" s="34" t="s">
        <v>52</v>
      </c>
      <c r="R728" s="34" t="s">
        <v>52</v>
      </c>
      <c r="S728" s="34" t="s">
        <v>52</v>
      </c>
      <c r="T728" s="40" t="s">
        <v>2938</v>
      </c>
      <c r="U728" s="34" t="s">
        <v>184</v>
      </c>
      <c r="V728" s="34" t="s">
        <v>196</v>
      </c>
      <c r="W728" s="87">
        <v>13988995182</v>
      </c>
      <c r="X728" s="34" t="s">
        <v>56</v>
      </c>
      <c r="Y728" s="107">
        <v>45312</v>
      </c>
      <c r="Z728" s="107">
        <v>45657</v>
      </c>
      <c r="AA728" s="104" t="s">
        <v>57</v>
      </c>
      <c r="AB728" s="34"/>
      <c r="AC728" s="34"/>
      <c r="AD728" s="115" t="s">
        <v>2939</v>
      </c>
      <c r="AE728" s="105"/>
      <c r="AF728" s="205"/>
      <c r="AG728" s="34" t="s">
        <v>59</v>
      </c>
      <c r="AH728" s="34">
        <v>30</v>
      </c>
      <c r="AI728" s="34">
        <v>30</v>
      </c>
      <c r="AJ728" s="34"/>
      <c r="AK728" s="34">
        <f t="shared" si="32"/>
        <v>0</v>
      </c>
      <c r="AL728" s="213">
        <f t="shared" ref="AL728:AL791" si="33">J728-AH728</f>
        <v>0</v>
      </c>
      <c r="AN728" s="214"/>
    </row>
    <row r="729" s="16" customFormat="1" ht="89.25" hidden="1" spans="1:40">
      <c r="A729" s="33">
        <v>409</v>
      </c>
      <c r="B729" s="34" t="s">
        <v>864</v>
      </c>
      <c r="C729" s="34" t="s">
        <v>1399</v>
      </c>
      <c r="D729" s="34" t="s">
        <v>2934</v>
      </c>
      <c r="E729" s="34" t="s">
        <v>3238</v>
      </c>
      <c r="F729" s="34" t="s">
        <v>179</v>
      </c>
      <c r="G729" s="34" t="s">
        <v>3239</v>
      </c>
      <c r="H729" s="34" t="s">
        <v>48</v>
      </c>
      <c r="I729" s="59" t="s">
        <v>3240</v>
      </c>
      <c r="J729" s="34">
        <v>30</v>
      </c>
      <c r="K729" s="34">
        <v>30</v>
      </c>
      <c r="L729" s="34"/>
      <c r="M729" s="34"/>
      <c r="N729" s="59" t="s">
        <v>3241</v>
      </c>
      <c r="O729" s="59"/>
      <c r="P729" s="156">
        <v>1566</v>
      </c>
      <c r="Q729" s="34" t="s">
        <v>52</v>
      </c>
      <c r="R729" s="34" t="s">
        <v>52</v>
      </c>
      <c r="S729" s="34" t="s">
        <v>52</v>
      </c>
      <c r="T729" s="40" t="s">
        <v>2938</v>
      </c>
      <c r="U729" s="34" t="s">
        <v>184</v>
      </c>
      <c r="V729" s="34" t="s">
        <v>196</v>
      </c>
      <c r="W729" s="87">
        <v>13988995182</v>
      </c>
      <c r="X729" s="34" t="s">
        <v>56</v>
      </c>
      <c r="Y729" s="107">
        <v>45313</v>
      </c>
      <c r="Z729" s="107">
        <v>45657</v>
      </c>
      <c r="AA729" s="104" t="s">
        <v>57</v>
      </c>
      <c r="AB729" s="34"/>
      <c r="AC729" s="34"/>
      <c r="AD729" s="115" t="s">
        <v>2939</v>
      </c>
      <c r="AE729" s="105"/>
      <c r="AF729" s="205"/>
      <c r="AG729" s="34" t="s">
        <v>59</v>
      </c>
      <c r="AH729" s="34">
        <v>30</v>
      </c>
      <c r="AI729" s="34">
        <v>30</v>
      </c>
      <c r="AJ729" s="34"/>
      <c r="AK729" s="34">
        <f t="shared" si="32"/>
        <v>0</v>
      </c>
      <c r="AL729" s="213">
        <f t="shared" si="33"/>
        <v>0</v>
      </c>
      <c r="AN729" s="214"/>
    </row>
    <row r="730" s="16" customFormat="1" ht="89.25" hidden="1" spans="1:40">
      <c r="A730" s="34">
        <v>410</v>
      </c>
      <c r="B730" s="34" t="s">
        <v>864</v>
      </c>
      <c r="C730" s="34" t="s">
        <v>1399</v>
      </c>
      <c r="D730" s="34" t="s">
        <v>2934</v>
      </c>
      <c r="E730" s="34" t="s">
        <v>3242</v>
      </c>
      <c r="F730" s="34" t="s">
        <v>179</v>
      </c>
      <c r="G730" s="34" t="s">
        <v>2420</v>
      </c>
      <c r="H730" s="34" t="s">
        <v>48</v>
      </c>
      <c r="I730" s="59" t="s">
        <v>3243</v>
      </c>
      <c r="J730" s="34">
        <v>30</v>
      </c>
      <c r="K730" s="34">
        <v>30</v>
      </c>
      <c r="L730" s="34"/>
      <c r="M730" s="34"/>
      <c r="N730" s="59" t="s">
        <v>3244</v>
      </c>
      <c r="O730" s="59"/>
      <c r="P730" s="156">
        <v>1450</v>
      </c>
      <c r="Q730" s="34" t="s">
        <v>52</v>
      </c>
      <c r="R730" s="34" t="s">
        <v>52</v>
      </c>
      <c r="S730" s="34" t="s">
        <v>52</v>
      </c>
      <c r="T730" s="40" t="s">
        <v>2938</v>
      </c>
      <c r="U730" s="34" t="s">
        <v>184</v>
      </c>
      <c r="V730" s="34" t="s">
        <v>196</v>
      </c>
      <c r="W730" s="87">
        <v>13988995182</v>
      </c>
      <c r="X730" s="34" t="s">
        <v>56</v>
      </c>
      <c r="Y730" s="107">
        <v>45314</v>
      </c>
      <c r="Z730" s="107">
        <v>45657</v>
      </c>
      <c r="AA730" s="104" t="s">
        <v>57</v>
      </c>
      <c r="AB730" s="34"/>
      <c r="AC730" s="34"/>
      <c r="AD730" s="115" t="s">
        <v>2939</v>
      </c>
      <c r="AE730" s="105"/>
      <c r="AF730" s="205"/>
      <c r="AG730" s="34" t="s">
        <v>59</v>
      </c>
      <c r="AH730" s="34">
        <v>30</v>
      </c>
      <c r="AI730" s="34">
        <v>30</v>
      </c>
      <c r="AJ730" s="34"/>
      <c r="AK730" s="34">
        <f t="shared" ref="AK730:AK793" si="34">AH730-AI730-AJ730</f>
        <v>0</v>
      </c>
      <c r="AL730" s="213">
        <f t="shared" si="33"/>
        <v>0</v>
      </c>
      <c r="AN730" s="214"/>
    </row>
    <row r="731" s="16" customFormat="1" ht="89.25" hidden="1" spans="1:40">
      <c r="A731" s="34">
        <v>411</v>
      </c>
      <c r="B731" s="34" t="s">
        <v>864</v>
      </c>
      <c r="C731" s="34" t="s">
        <v>1399</v>
      </c>
      <c r="D731" s="34" t="s">
        <v>2934</v>
      </c>
      <c r="E731" s="34" t="s">
        <v>3245</v>
      </c>
      <c r="F731" s="34" t="s">
        <v>179</v>
      </c>
      <c r="G731" s="34" t="s">
        <v>3246</v>
      </c>
      <c r="H731" s="34" t="s">
        <v>48</v>
      </c>
      <c r="I731" s="59" t="s">
        <v>3247</v>
      </c>
      <c r="J731" s="34">
        <v>30</v>
      </c>
      <c r="K731" s="34">
        <v>30</v>
      </c>
      <c r="L731" s="34"/>
      <c r="M731" s="34"/>
      <c r="N731" s="59" t="s">
        <v>3248</v>
      </c>
      <c r="O731" s="59"/>
      <c r="P731" s="156">
        <v>1060</v>
      </c>
      <c r="Q731" s="34" t="s">
        <v>52</v>
      </c>
      <c r="R731" s="34" t="s">
        <v>52</v>
      </c>
      <c r="S731" s="34" t="s">
        <v>52</v>
      </c>
      <c r="T731" s="40" t="s">
        <v>2938</v>
      </c>
      <c r="U731" s="34" t="s">
        <v>184</v>
      </c>
      <c r="V731" s="34" t="s">
        <v>196</v>
      </c>
      <c r="W731" s="87">
        <v>13988995182</v>
      </c>
      <c r="X731" s="34" t="s">
        <v>56</v>
      </c>
      <c r="Y731" s="107">
        <v>45315</v>
      </c>
      <c r="Z731" s="107">
        <v>45657</v>
      </c>
      <c r="AA731" s="104" t="s">
        <v>57</v>
      </c>
      <c r="AB731" s="34"/>
      <c r="AC731" s="34"/>
      <c r="AD731" s="115" t="s">
        <v>2939</v>
      </c>
      <c r="AE731" s="105"/>
      <c r="AF731" s="205"/>
      <c r="AG731" s="34" t="s">
        <v>59</v>
      </c>
      <c r="AH731" s="34">
        <v>30</v>
      </c>
      <c r="AI731" s="34">
        <v>30</v>
      </c>
      <c r="AJ731" s="34"/>
      <c r="AK731" s="34">
        <f t="shared" si="34"/>
        <v>0</v>
      </c>
      <c r="AL731" s="213">
        <f t="shared" si="33"/>
        <v>0</v>
      </c>
      <c r="AN731" s="214"/>
    </row>
    <row r="732" s="16" customFormat="1" ht="89.25" hidden="1" spans="1:40">
      <c r="A732" s="33">
        <v>412</v>
      </c>
      <c r="B732" s="34" t="s">
        <v>864</v>
      </c>
      <c r="C732" s="34" t="s">
        <v>1399</v>
      </c>
      <c r="D732" s="34" t="s">
        <v>2934</v>
      </c>
      <c r="E732" s="34" t="s">
        <v>3249</v>
      </c>
      <c r="F732" s="34" t="s">
        <v>179</v>
      </c>
      <c r="G732" s="34" t="s">
        <v>3250</v>
      </c>
      <c r="H732" s="34" t="s">
        <v>48</v>
      </c>
      <c r="I732" s="59" t="s">
        <v>3251</v>
      </c>
      <c r="J732" s="34">
        <v>30</v>
      </c>
      <c r="K732" s="34">
        <v>30</v>
      </c>
      <c r="L732" s="34"/>
      <c r="M732" s="34"/>
      <c r="N732" s="59" t="s">
        <v>3252</v>
      </c>
      <c r="O732" s="59"/>
      <c r="P732" s="156">
        <v>805</v>
      </c>
      <c r="Q732" s="34" t="s">
        <v>52</v>
      </c>
      <c r="R732" s="34" t="s">
        <v>52</v>
      </c>
      <c r="S732" s="34" t="s">
        <v>52</v>
      </c>
      <c r="T732" s="40" t="s">
        <v>2938</v>
      </c>
      <c r="U732" s="34" t="s">
        <v>184</v>
      </c>
      <c r="V732" s="34" t="s">
        <v>196</v>
      </c>
      <c r="W732" s="87">
        <v>13988995182</v>
      </c>
      <c r="X732" s="34" t="s">
        <v>56</v>
      </c>
      <c r="Y732" s="107">
        <v>45316</v>
      </c>
      <c r="Z732" s="107">
        <v>45657</v>
      </c>
      <c r="AA732" s="104" t="s">
        <v>57</v>
      </c>
      <c r="AB732" s="34"/>
      <c r="AC732" s="34"/>
      <c r="AD732" s="115" t="s">
        <v>2939</v>
      </c>
      <c r="AE732" s="105"/>
      <c r="AF732" s="205"/>
      <c r="AG732" s="34" t="s">
        <v>59</v>
      </c>
      <c r="AH732" s="34">
        <v>30</v>
      </c>
      <c r="AI732" s="34">
        <v>30</v>
      </c>
      <c r="AJ732" s="34"/>
      <c r="AK732" s="34">
        <f t="shared" si="34"/>
        <v>0</v>
      </c>
      <c r="AL732" s="213">
        <f t="shared" si="33"/>
        <v>0</v>
      </c>
      <c r="AN732" s="214"/>
    </row>
    <row r="733" s="16" customFormat="1" ht="89.25" hidden="1" spans="1:40">
      <c r="A733" s="34">
        <v>413</v>
      </c>
      <c r="B733" s="34" t="s">
        <v>864</v>
      </c>
      <c r="C733" s="34" t="s">
        <v>1399</v>
      </c>
      <c r="D733" s="34" t="s">
        <v>2934</v>
      </c>
      <c r="E733" s="34" t="s">
        <v>3253</v>
      </c>
      <c r="F733" s="34" t="s">
        <v>179</v>
      </c>
      <c r="G733" s="34" t="s">
        <v>3254</v>
      </c>
      <c r="H733" s="34" t="s">
        <v>48</v>
      </c>
      <c r="I733" s="59" t="s">
        <v>3251</v>
      </c>
      <c r="J733" s="34">
        <v>30</v>
      </c>
      <c r="K733" s="34">
        <v>30</v>
      </c>
      <c r="L733" s="34"/>
      <c r="M733" s="34"/>
      <c r="N733" s="59" t="s">
        <v>3255</v>
      </c>
      <c r="O733" s="59"/>
      <c r="P733" s="156">
        <v>1497</v>
      </c>
      <c r="Q733" s="34" t="s">
        <v>52</v>
      </c>
      <c r="R733" s="34" t="s">
        <v>52</v>
      </c>
      <c r="S733" s="34" t="s">
        <v>52</v>
      </c>
      <c r="T733" s="40" t="s">
        <v>2938</v>
      </c>
      <c r="U733" s="34" t="s">
        <v>184</v>
      </c>
      <c r="V733" s="34" t="s">
        <v>196</v>
      </c>
      <c r="W733" s="87">
        <v>13988995182</v>
      </c>
      <c r="X733" s="34" t="s">
        <v>56</v>
      </c>
      <c r="Y733" s="107">
        <v>45316</v>
      </c>
      <c r="Z733" s="107">
        <v>45657</v>
      </c>
      <c r="AA733" s="104" t="s">
        <v>57</v>
      </c>
      <c r="AB733" s="34"/>
      <c r="AC733" s="34"/>
      <c r="AD733" s="115" t="s">
        <v>2939</v>
      </c>
      <c r="AE733" s="105"/>
      <c r="AF733" s="205"/>
      <c r="AG733" s="34" t="s">
        <v>59</v>
      </c>
      <c r="AH733" s="34">
        <v>30</v>
      </c>
      <c r="AI733" s="34">
        <v>30</v>
      </c>
      <c r="AJ733" s="34"/>
      <c r="AK733" s="34">
        <f t="shared" si="34"/>
        <v>0</v>
      </c>
      <c r="AL733" s="213">
        <f t="shared" si="33"/>
        <v>0</v>
      </c>
      <c r="AN733" s="214"/>
    </row>
    <row r="734" s="16" customFormat="1" ht="89.25" hidden="1" spans="1:40">
      <c r="A734" s="34">
        <v>414</v>
      </c>
      <c r="B734" s="34" t="s">
        <v>864</v>
      </c>
      <c r="C734" s="34" t="s">
        <v>1399</v>
      </c>
      <c r="D734" s="34" t="s">
        <v>2934</v>
      </c>
      <c r="E734" s="34" t="s">
        <v>3256</v>
      </c>
      <c r="F734" s="34" t="s">
        <v>179</v>
      </c>
      <c r="G734" s="34" t="s">
        <v>3257</v>
      </c>
      <c r="H734" s="34" t="s">
        <v>48</v>
      </c>
      <c r="I734" s="59" t="s">
        <v>3258</v>
      </c>
      <c r="J734" s="34">
        <v>30</v>
      </c>
      <c r="K734" s="34">
        <v>30</v>
      </c>
      <c r="L734" s="34"/>
      <c r="M734" s="34"/>
      <c r="N734" s="59" t="s">
        <v>3259</v>
      </c>
      <c r="O734" s="59"/>
      <c r="P734" s="156">
        <v>1868</v>
      </c>
      <c r="Q734" s="34" t="s">
        <v>52</v>
      </c>
      <c r="R734" s="34" t="s">
        <v>52</v>
      </c>
      <c r="S734" s="34" t="s">
        <v>52</v>
      </c>
      <c r="T734" s="40" t="s">
        <v>2938</v>
      </c>
      <c r="U734" s="34" t="s">
        <v>184</v>
      </c>
      <c r="V734" s="34" t="s">
        <v>196</v>
      </c>
      <c r="W734" s="87">
        <v>13988995182</v>
      </c>
      <c r="X734" s="34" t="s">
        <v>56</v>
      </c>
      <c r="Y734" s="107">
        <v>45316</v>
      </c>
      <c r="Z734" s="107">
        <v>45657</v>
      </c>
      <c r="AA734" s="104" t="s">
        <v>57</v>
      </c>
      <c r="AB734" s="34"/>
      <c r="AC734" s="34"/>
      <c r="AD734" s="115" t="s">
        <v>2939</v>
      </c>
      <c r="AE734" s="105"/>
      <c r="AF734" s="205"/>
      <c r="AG734" s="34" t="s">
        <v>59</v>
      </c>
      <c r="AH734" s="34">
        <v>30</v>
      </c>
      <c r="AI734" s="34">
        <v>30</v>
      </c>
      <c r="AJ734" s="34"/>
      <c r="AK734" s="34">
        <f t="shared" si="34"/>
        <v>0</v>
      </c>
      <c r="AL734" s="213">
        <f t="shared" si="33"/>
        <v>0</v>
      </c>
      <c r="AN734" s="214"/>
    </row>
    <row r="735" s="16" customFormat="1" ht="89.25" hidden="1" spans="1:40">
      <c r="A735" s="33">
        <v>415</v>
      </c>
      <c r="B735" s="34" t="s">
        <v>864</v>
      </c>
      <c r="C735" s="34" t="s">
        <v>1399</v>
      </c>
      <c r="D735" s="34" t="s">
        <v>2934</v>
      </c>
      <c r="E735" s="34" t="s">
        <v>3260</v>
      </c>
      <c r="F735" s="34" t="s">
        <v>198</v>
      </c>
      <c r="G735" s="34" t="s">
        <v>434</v>
      </c>
      <c r="H735" s="34" t="s">
        <v>48</v>
      </c>
      <c r="I735" s="59" t="s">
        <v>3261</v>
      </c>
      <c r="J735" s="34">
        <v>30</v>
      </c>
      <c r="K735" s="34">
        <v>30</v>
      </c>
      <c r="L735" s="34"/>
      <c r="M735" s="34"/>
      <c r="N735" s="59" t="s">
        <v>3262</v>
      </c>
      <c r="O735" s="59"/>
      <c r="P735" s="156">
        <v>3616</v>
      </c>
      <c r="Q735" s="34" t="s">
        <v>52</v>
      </c>
      <c r="R735" s="34" t="s">
        <v>52</v>
      </c>
      <c r="S735" s="34" t="s">
        <v>52</v>
      </c>
      <c r="T735" s="40" t="s">
        <v>2938</v>
      </c>
      <c r="U735" s="34" t="s">
        <v>203</v>
      </c>
      <c r="V735" s="34" t="s">
        <v>204</v>
      </c>
      <c r="W735" s="87">
        <v>15887905588</v>
      </c>
      <c r="X735" s="34" t="s">
        <v>56</v>
      </c>
      <c r="Y735" s="107">
        <v>45317</v>
      </c>
      <c r="Z735" s="107">
        <v>45657</v>
      </c>
      <c r="AA735" s="104" t="s">
        <v>57</v>
      </c>
      <c r="AB735" s="34"/>
      <c r="AC735" s="34"/>
      <c r="AD735" s="115" t="s">
        <v>2939</v>
      </c>
      <c r="AE735" s="105"/>
      <c r="AF735" s="205"/>
      <c r="AG735" s="34" t="s">
        <v>59</v>
      </c>
      <c r="AH735" s="34">
        <v>30</v>
      </c>
      <c r="AI735" s="34">
        <v>30</v>
      </c>
      <c r="AJ735" s="34"/>
      <c r="AK735" s="34">
        <f t="shared" si="34"/>
        <v>0</v>
      </c>
      <c r="AL735" s="213">
        <f t="shared" si="33"/>
        <v>0</v>
      </c>
      <c r="AN735" s="214"/>
    </row>
    <row r="736" s="16" customFormat="1" ht="89.25" hidden="1" spans="1:40">
      <c r="A736" s="34">
        <v>416</v>
      </c>
      <c r="B736" s="34" t="s">
        <v>864</v>
      </c>
      <c r="C736" s="34" t="s">
        <v>1399</v>
      </c>
      <c r="D736" s="34" t="s">
        <v>2934</v>
      </c>
      <c r="E736" s="34" t="s">
        <v>3263</v>
      </c>
      <c r="F736" s="34" t="s">
        <v>198</v>
      </c>
      <c r="G736" s="34" t="s">
        <v>3264</v>
      </c>
      <c r="H736" s="34" t="s">
        <v>48</v>
      </c>
      <c r="I736" s="59" t="s">
        <v>3261</v>
      </c>
      <c r="J736" s="34">
        <v>30</v>
      </c>
      <c r="K736" s="34">
        <v>30</v>
      </c>
      <c r="L736" s="34"/>
      <c r="M736" s="34"/>
      <c r="N736" s="59" t="s">
        <v>3265</v>
      </c>
      <c r="O736" s="59"/>
      <c r="P736" s="156">
        <v>1534</v>
      </c>
      <c r="Q736" s="34" t="s">
        <v>52</v>
      </c>
      <c r="R736" s="34" t="s">
        <v>52</v>
      </c>
      <c r="S736" s="34" t="s">
        <v>52</v>
      </c>
      <c r="T736" s="40" t="s">
        <v>2938</v>
      </c>
      <c r="U736" s="34" t="s">
        <v>203</v>
      </c>
      <c r="V736" s="34" t="s">
        <v>204</v>
      </c>
      <c r="W736" s="87">
        <v>15887905588</v>
      </c>
      <c r="X736" s="34" t="s">
        <v>56</v>
      </c>
      <c r="Y736" s="107">
        <v>45318</v>
      </c>
      <c r="Z736" s="107">
        <v>45657</v>
      </c>
      <c r="AA736" s="104" t="s">
        <v>57</v>
      </c>
      <c r="AB736" s="34"/>
      <c r="AC736" s="34"/>
      <c r="AD736" s="115" t="s">
        <v>2939</v>
      </c>
      <c r="AE736" s="105"/>
      <c r="AF736" s="205"/>
      <c r="AG736" s="34" t="s">
        <v>59</v>
      </c>
      <c r="AH736" s="34">
        <v>30</v>
      </c>
      <c r="AI736" s="34">
        <v>30</v>
      </c>
      <c r="AJ736" s="34"/>
      <c r="AK736" s="34">
        <f t="shared" si="34"/>
        <v>0</v>
      </c>
      <c r="AL736" s="213">
        <f t="shared" si="33"/>
        <v>0</v>
      </c>
      <c r="AN736" s="214"/>
    </row>
    <row r="737" s="16" customFormat="1" ht="89.25" hidden="1" spans="1:40">
      <c r="A737" s="34">
        <v>417</v>
      </c>
      <c r="B737" s="34" t="s">
        <v>864</v>
      </c>
      <c r="C737" s="34" t="s">
        <v>1399</v>
      </c>
      <c r="D737" s="34" t="s">
        <v>2934</v>
      </c>
      <c r="E737" s="34" t="s">
        <v>3266</v>
      </c>
      <c r="F737" s="34" t="s">
        <v>198</v>
      </c>
      <c r="G737" s="34" t="s">
        <v>1711</v>
      </c>
      <c r="H737" s="34" t="s">
        <v>48</v>
      </c>
      <c r="I737" s="59" t="s">
        <v>3267</v>
      </c>
      <c r="J737" s="34">
        <v>30</v>
      </c>
      <c r="K737" s="34">
        <v>30</v>
      </c>
      <c r="L737" s="34"/>
      <c r="M737" s="34"/>
      <c r="N737" s="59" t="s">
        <v>3268</v>
      </c>
      <c r="O737" s="59"/>
      <c r="P737" s="156">
        <v>5213</v>
      </c>
      <c r="Q737" s="34" t="s">
        <v>52</v>
      </c>
      <c r="R737" s="34" t="s">
        <v>52</v>
      </c>
      <c r="S737" s="34" t="s">
        <v>52</v>
      </c>
      <c r="T737" s="40" t="s">
        <v>2938</v>
      </c>
      <c r="U737" s="34" t="s">
        <v>203</v>
      </c>
      <c r="V737" s="34" t="s">
        <v>204</v>
      </c>
      <c r="W737" s="87">
        <v>15887905588</v>
      </c>
      <c r="X737" s="34" t="s">
        <v>56</v>
      </c>
      <c r="Y737" s="107">
        <v>45322</v>
      </c>
      <c r="Z737" s="107">
        <v>45657</v>
      </c>
      <c r="AA737" s="104" t="s">
        <v>57</v>
      </c>
      <c r="AB737" s="34"/>
      <c r="AC737" s="34"/>
      <c r="AD737" s="115" t="s">
        <v>2939</v>
      </c>
      <c r="AE737" s="105"/>
      <c r="AF737" s="205"/>
      <c r="AG737" s="34" t="s">
        <v>59</v>
      </c>
      <c r="AH737" s="34">
        <v>30</v>
      </c>
      <c r="AI737" s="34">
        <v>30</v>
      </c>
      <c r="AJ737" s="34"/>
      <c r="AK737" s="34">
        <f t="shared" si="34"/>
        <v>0</v>
      </c>
      <c r="AL737" s="213">
        <f t="shared" si="33"/>
        <v>0</v>
      </c>
      <c r="AN737" s="214"/>
    </row>
    <row r="738" s="16" customFormat="1" ht="89.25" hidden="1" spans="1:40">
      <c r="A738" s="33">
        <v>418</v>
      </c>
      <c r="B738" s="34" t="s">
        <v>864</v>
      </c>
      <c r="C738" s="34" t="s">
        <v>1399</v>
      </c>
      <c r="D738" s="34" t="s">
        <v>2934</v>
      </c>
      <c r="E738" s="34" t="s">
        <v>3269</v>
      </c>
      <c r="F738" s="34" t="s">
        <v>198</v>
      </c>
      <c r="G738" s="34" t="s">
        <v>872</v>
      </c>
      <c r="H738" s="34" t="s">
        <v>48</v>
      </c>
      <c r="I738" s="59" t="s">
        <v>3261</v>
      </c>
      <c r="J738" s="34">
        <v>30</v>
      </c>
      <c r="K738" s="34">
        <v>30</v>
      </c>
      <c r="L738" s="34"/>
      <c r="M738" s="34"/>
      <c r="N738" s="59" t="s">
        <v>3270</v>
      </c>
      <c r="O738" s="59"/>
      <c r="P738" s="156">
        <v>1273</v>
      </c>
      <c r="Q738" s="34" t="s">
        <v>52</v>
      </c>
      <c r="R738" s="34" t="s">
        <v>52</v>
      </c>
      <c r="S738" s="34" t="s">
        <v>52</v>
      </c>
      <c r="T738" s="40" t="s">
        <v>2938</v>
      </c>
      <c r="U738" s="34" t="s">
        <v>203</v>
      </c>
      <c r="V738" s="34" t="s">
        <v>204</v>
      </c>
      <c r="W738" s="87">
        <v>15887905588</v>
      </c>
      <c r="X738" s="34" t="s">
        <v>56</v>
      </c>
      <c r="Y738" s="107">
        <v>45322</v>
      </c>
      <c r="Z738" s="107">
        <v>45657</v>
      </c>
      <c r="AA738" s="104" t="s">
        <v>57</v>
      </c>
      <c r="AB738" s="34"/>
      <c r="AC738" s="34"/>
      <c r="AD738" s="115" t="s">
        <v>2939</v>
      </c>
      <c r="AE738" s="105"/>
      <c r="AF738" s="205"/>
      <c r="AG738" s="34" t="s">
        <v>59</v>
      </c>
      <c r="AH738" s="34">
        <v>30</v>
      </c>
      <c r="AI738" s="34">
        <v>30</v>
      </c>
      <c r="AJ738" s="34"/>
      <c r="AK738" s="34">
        <f t="shared" si="34"/>
        <v>0</v>
      </c>
      <c r="AL738" s="213">
        <f t="shared" si="33"/>
        <v>0</v>
      </c>
      <c r="AN738" s="214"/>
    </row>
    <row r="739" s="16" customFormat="1" ht="89.25" hidden="1" spans="1:40">
      <c r="A739" s="34">
        <v>419</v>
      </c>
      <c r="B739" s="34" t="s">
        <v>864</v>
      </c>
      <c r="C739" s="34" t="s">
        <v>1399</v>
      </c>
      <c r="D739" s="34" t="s">
        <v>2934</v>
      </c>
      <c r="E739" s="34" t="s">
        <v>3271</v>
      </c>
      <c r="F739" s="34" t="s">
        <v>198</v>
      </c>
      <c r="G739" s="34" t="s">
        <v>2328</v>
      </c>
      <c r="H739" s="34" t="s">
        <v>48</v>
      </c>
      <c r="I739" s="59" t="s">
        <v>3261</v>
      </c>
      <c r="J739" s="34">
        <v>30</v>
      </c>
      <c r="K739" s="34">
        <v>30</v>
      </c>
      <c r="L739" s="34"/>
      <c r="M739" s="34"/>
      <c r="N739" s="59" t="s">
        <v>3272</v>
      </c>
      <c r="O739" s="59"/>
      <c r="P739" s="156">
        <v>1067</v>
      </c>
      <c r="Q739" s="34" t="s">
        <v>52</v>
      </c>
      <c r="R739" s="34" t="s">
        <v>52</v>
      </c>
      <c r="S739" s="34" t="s">
        <v>52</v>
      </c>
      <c r="T739" s="40" t="s">
        <v>2938</v>
      </c>
      <c r="U739" s="34" t="s">
        <v>203</v>
      </c>
      <c r="V739" s="34" t="s">
        <v>204</v>
      </c>
      <c r="W739" s="87">
        <v>15887905588</v>
      </c>
      <c r="X739" s="34" t="s">
        <v>56</v>
      </c>
      <c r="Y739" s="107">
        <v>45322</v>
      </c>
      <c r="Z739" s="107">
        <v>45657</v>
      </c>
      <c r="AA739" s="104" t="s">
        <v>57</v>
      </c>
      <c r="AB739" s="34"/>
      <c r="AC739" s="34"/>
      <c r="AD739" s="115" t="s">
        <v>2939</v>
      </c>
      <c r="AE739" s="105"/>
      <c r="AF739" s="205"/>
      <c r="AG739" s="34" t="s">
        <v>59</v>
      </c>
      <c r="AH739" s="34">
        <v>30</v>
      </c>
      <c r="AI739" s="34">
        <v>30</v>
      </c>
      <c r="AJ739" s="34"/>
      <c r="AK739" s="34">
        <f t="shared" si="34"/>
        <v>0</v>
      </c>
      <c r="AL739" s="213">
        <f t="shared" si="33"/>
        <v>0</v>
      </c>
      <c r="AN739" s="214"/>
    </row>
    <row r="740" s="16" customFormat="1" ht="89.25" hidden="1" spans="1:40">
      <c r="A740" s="34">
        <v>420</v>
      </c>
      <c r="B740" s="34" t="s">
        <v>864</v>
      </c>
      <c r="C740" s="34" t="s">
        <v>1399</v>
      </c>
      <c r="D740" s="34" t="s">
        <v>2934</v>
      </c>
      <c r="E740" s="34" t="s">
        <v>3273</v>
      </c>
      <c r="F740" s="34" t="s">
        <v>198</v>
      </c>
      <c r="G740" s="34" t="s">
        <v>2595</v>
      </c>
      <c r="H740" s="34" t="s">
        <v>48</v>
      </c>
      <c r="I740" s="59" t="s">
        <v>3261</v>
      </c>
      <c r="J740" s="34">
        <v>30</v>
      </c>
      <c r="K740" s="34">
        <v>30</v>
      </c>
      <c r="L740" s="34"/>
      <c r="M740" s="34"/>
      <c r="N740" s="59" t="s">
        <v>3274</v>
      </c>
      <c r="O740" s="59"/>
      <c r="P740" s="156">
        <v>8437</v>
      </c>
      <c r="Q740" s="34" t="s">
        <v>52</v>
      </c>
      <c r="R740" s="34" t="s">
        <v>52</v>
      </c>
      <c r="S740" s="34" t="s">
        <v>52</v>
      </c>
      <c r="T740" s="40" t="s">
        <v>2938</v>
      </c>
      <c r="U740" s="34" t="s">
        <v>203</v>
      </c>
      <c r="V740" s="34" t="s">
        <v>204</v>
      </c>
      <c r="W740" s="87">
        <v>15887905588</v>
      </c>
      <c r="X740" s="34" t="s">
        <v>56</v>
      </c>
      <c r="Y740" s="107">
        <v>45322</v>
      </c>
      <c r="Z740" s="107">
        <v>45657</v>
      </c>
      <c r="AA740" s="104" t="s">
        <v>57</v>
      </c>
      <c r="AB740" s="34"/>
      <c r="AC740" s="34"/>
      <c r="AD740" s="115" t="s">
        <v>2939</v>
      </c>
      <c r="AE740" s="105"/>
      <c r="AF740" s="205"/>
      <c r="AG740" s="34" t="s">
        <v>59</v>
      </c>
      <c r="AH740" s="34">
        <v>30</v>
      </c>
      <c r="AI740" s="34">
        <v>30</v>
      </c>
      <c r="AJ740" s="34"/>
      <c r="AK740" s="34">
        <f t="shared" si="34"/>
        <v>0</v>
      </c>
      <c r="AL740" s="213">
        <f t="shared" si="33"/>
        <v>0</v>
      </c>
      <c r="AN740" s="214"/>
    </row>
    <row r="741" s="16" customFormat="1" ht="89.25" hidden="1" spans="1:40">
      <c r="A741" s="33">
        <v>421</v>
      </c>
      <c r="B741" s="34" t="s">
        <v>864</v>
      </c>
      <c r="C741" s="34" t="s">
        <v>1399</v>
      </c>
      <c r="D741" s="34" t="s">
        <v>2934</v>
      </c>
      <c r="E741" s="34" t="s">
        <v>3275</v>
      </c>
      <c r="F741" s="34" t="s">
        <v>198</v>
      </c>
      <c r="G741" s="34" t="s">
        <v>457</v>
      </c>
      <c r="H741" s="34" t="s">
        <v>48</v>
      </c>
      <c r="I741" s="59" t="s">
        <v>3261</v>
      </c>
      <c r="J741" s="34">
        <v>30</v>
      </c>
      <c r="K741" s="34">
        <v>30</v>
      </c>
      <c r="L741" s="34"/>
      <c r="M741" s="34"/>
      <c r="N741" s="59" t="s">
        <v>3276</v>
      </c>
      <c r="O741" s="59"/>
      <c r="P741" s="156">
        <v>5653</v>
      </c>
      <c r="Q741" s="34" t="s">
        <v>52</v>
      </c>
      <c r="R741" s="34" t="s">
        <v>52</v>
      </c>
      <c r="S741" s="34" t="s">
        <v>52</v>
      </c>
      <c r="T741" s="40" t="s">
        <v>2938</v>
      </c>
      <c r="U741" s="34" t="s">
        <v>203</v>
      </c>
      <c r="V741" s="34" t="s">
        <v>204</v>
      </c>
      <c r="W741" s="87">
        <v>15887905588</v>
      </c>
      <c r="X741" s="34" t="s">
        <v>56</v>
      </c>
      <c r="Y741" s="107">
        <v>45322</v>
      </c>
      <c r="Z741" s="107">
        <v>45657</v>
      </c>
      <c r="AA741" s="104" t="s">
        <v>57</v>
      </c>
      <c r="AB741" s="34"/>
      <c r="AC741" s="34"/>
      <c r="AD741" s="115" t="s">
        <v>2939</v>
      </c>
      <c r="AE741" s="105"/>
      <c r="AF741" s="205"/>
      <c r="AG741" s="34" t="s">
        <v>59</v>
      </c>
      <c r="AH741" s="34">
        <v>30</v>
      </c>
      <c r="AI741" s="34">
        <v>30</v>
      </c>
      <c r="AJ741" s="34"/>
      <c r="AK741" s="34">
        <f t="shared" si="34"/>
        <v>0</v>
      </c>
      <c r="AL741" s="213">
        <f t="shared" si="33"/>
        <v>0</v>
      </c>
      <c r="AN741" s="214"/>
    </row>
    <row r="742" s="16" customFormat="1" ht="89.25" hidden="1" spans="1:40">
      <c r="A742" s="34">
        <v>422</v>
      </c>
      <c r="B742" s="34" t="s">
        <v>864</v>
      </c>
      <c r="C742" s="34" t="s">
        <v>1399</v>
      </c>
      <c r="D742" s="34" t="s">
        <v>2934</v>
      </c>
      <c r="E742" s="34" t="s">
        <v>3277</v>
      </c>
      <c r="F742" s="34" t="s">
        <v>198</v>
      </c>
      <c r="G742" s="34" t="s">
        <v>687</v>
      </c>
      <c r="H742" s="34" t="s">
        <v>48</v>
      </c>
      <c r="I742" s="59" t="s">
        <v>3261</v>
      </c>
      <c r="J742" s="34">
        <v>30</v>
      </c>
      <c r="K742" s="34">
        <v>30</v>
      </c>
      <c r="L742" s="34"/>
      <c r="M742" s="34"/>
      <c r="N742" s="59" t="s">
        <v>3278</v>
      </c>
      <c r="O742" s="59"/>
      <c r="P742" s="156">
        <v>3322</v>
      </c>
      <c r="Q742" s="34" t="s">
        <v>52</v>
      </c>
      <c r="R742" s="34" t="s">
        <v>52</v>
      </c>
      <c r="S742" s="34" t="s">
        <v>52</v>
      </c>
      <c r="T742" s="40" t="s">
        <v>2938</v>
      </c>
      <c r="U742" s="34" t="s">
        <v>203</v>
      </c>
      <c r="V742" s="34" t="s">
        <v>204</v>
      </c>
      <c r="W742" s="87">
        <v>15887905588</v>
      </c>
      <c r="X742" s="34" t="s">
        <v>56</v>
      </c>
      <c r="Y742" s="107">
        <v>45322</v>
      </c>
      <c r="Z742" s="107">
        <v>45657</v>
      </c>
      <c r="AA742" s="104" t="s">
        <v>57</v>
      </c>
      <c r="AB742" s="34"/>
      <c r="AC742" s="34"/>
      <c r="AD742" s="115" t="s">
        <v>2939</v>
      </c>
      <c r="AE742" s="105"/>
      <c r="AF742" s="205"/>
      <c r="AG742" s="34" t="s">
        <v>59</v>
      </c>
      <c r="AH742" s="34">
        <v>30</v>
      </c>
      <c r="AI742" s="34">
        <v>30</v>
      </c>
      <c r="AJ742" s="34"/>
      <c r="AK742" s="34">
        <f t="shared" si="34"/>
        <v>0</v>
      </c>
      <c r="AL742" s="213">
        <f t="shared" si="33"/>
        <v>0</v>
      </c>
      <c r="AN742" s="214"/>
    </row>
    <row r="743" s="16" customFormat="1" ht="89.25" hidden="1" spans="1:40">
      <c r="A743" s="34">
        <v>423</v>
      </c>
      <c r="B743" s="34" t="s">
        <v>864</v>
      </c>
      <c r="C743" s="34" t="s">
        <v>1399</v>
      </c>
      <c r="D743" s="34" t="s">
        <v>2934</v>
      </c>
      <c r="E743" s="34" t="s">
        <v>3279</v>
      </c>
      <c r="F743" s="34" t="s">
        <v>198</v>
      </c>
      <c r="G743" s="34" t="s">
        <v>434</v>
      </c>
      <c r="H743" s="34" t="s">
        <v>48</v>
      </c>
      <c r="I743" s="59" t="s">
        <v>3261</v>
      </c>
      <c r="J743" s="34">
        <v>30</v>
      </c>
      <c r="K743" s="34">
        <v>30</v>
      </c>
      <c r="L743" s="34"/>
      <c r="M743" s="34"/>
      <c r="N743" s="59" t="s">
        <v>3262</v>
      </c>
      <c r="O743" s="59"/>
      <c r="P743" s="156">
        <v>3624</v>
      </c>
      <c r="Q743" s="34" t="s">
        <v>52</v>
      </c>
      <c r="R743" s="34" t="s">
        <v>52</v>
      </c>
      <c r="S743" s="34" t="s">
        <v>52</v>
      </c>
      <c r="T743" s="40" t="s">
        <v>2938</v>
      </c>
      <c r="U743" s="34" t="s">
        <v>203</v>
      </c>
      <c r="V743" s="34" t="s">
        <v>204</v>
      </c>
      <c r="W743" s="87">
        <v>15887905588</v>
      </c>
      <c r="X743" s="34" t="s">
        <v>56</v>
      </c>
      <c r="Y743" s="107">
        <v>45322</v>
      </c>
      <c r="Z743" s="107">
        <v>45657</v>
      </c>
      <c r="AA743" s="104" t="s">
        <v>57</v>
      </c>
      <c r="AB743" s="34"/>
      <c r="AC743" s="34"/>
      <c r="AD743" s="115" t="s">
        <v>2939</v>
      </c>
      <c r="AE743" s="105"/>
      <c r="AF743" s="205"/>
      <c r="AG743" s="34" t="s">
        <v>59</v>
      </c>
      <c r="AH743" s="34">
        <v>30</v>
      </c>
      <c r="AI743" s="34">
        <v>30</v>
      </c>
      <c r="AJ743" s="34"/>
      <c r="AK743" s="34">
        <f t="shared" si="34"/>
        <v>0</v>
      </c>
      <c r="AL743" s="213">
        <f t="shared" si="33"/>
        <v>0</v>
      </c>
      <c r="AN743" s="214"/>
    </row>
    <row r="744" s="16" customFormat="1" ht="89.25" hidden="1" spans="1:40">
      <c r="A744" s="33">
        <v>424</v>
      </c>
      <c r="B744" s="34" t="s">
        <v>864</v>
      </c>
      <c r="C744" s="34" t="s">
        <v>1399</v>
      </c>
      <c r="D744" s="34" t="s">
        <v>2934</v>
      </c>
      <c r="E744" s="34" t="s">
        <v>3280</v>
      </c>
      <c r="F744" s="34" t="s">
        <v>198</v>
      </c>
      <c r="G744" s="34" t="s">
        <v>3281</v>
      </c>
      <c r="H744" s="34" t="s">
        <v>48</v>
      </c>
      <c r="I744" s="59" t="s">
        <v>3261</v>
      </c>
      <c r="J744" s="34">
        <v>30</v>
      </c>
      <c r="K744" s="34">
        <v>30</v>
      </c>
      <c r="L744" s="34"/>
      <c r="M744" s="34"/>
      <c r="N744" s="59" t="s">
        <v>3282</v>
      </c>
      <c r="O744" s="59"/>
      <c r="P744" s="156">
        <v>2970</v>
      </c>
      <c r="Q744" s="34" t="s">
        <v>52</v>
      </c>
      <c r="R744" s="34" t="s">
        <v>52</v>
      </c>
      <c r="S744" s="34" t="s">
        <v>52</v>
      </c>
      <c r="T744" s="40" t="s">
        <v>2938</v>
      </c>
      <c r="U744" s="34" t="s">
        <v>203</v>
      </c>
      <c r="V744" s="34" t="s">
        <v>204</v>
      </c>
      <c r="W744" s="87">
        <v>15887905588</v>
      </c>
      <c r="X744" s="34" t="s">
        <v>56</v>
      </c>
      <c r="Y744" s="107">
        <v>45322</v>
      </c>
      <c r="Z744" s="107">
        <v>45657</v>
      </c>
      <c r="AA744" s="104" t="s">
        <v>57</v>
      </c>
      <c r="AB744" s="34"/>
      <c r="AC744" s="34"/>
      <c r="AD744" s="115" t="s">
        <v>2939</v>
      </c>
      <c r="AE744" s="105"/>
      <c r="AF744" s="205"/>
      <c r="AG744" s="34" t="s">
        <v>59</v>
      </c>
      <c r="AH744" s="34">
        <v>30</v>
      </c>
      <c r="AI744" s="34">
        <v>30</v>
      </c>
      <c r="AJ744" s="34"/>
      <c r="AK744" s="34">
        <f t="shared" si="34"/>
        <v>0</v>
      </c>
      <c r="AL744" s="213">
        <f t="shared" si="33"/>
        <v>0</v>
      </c>
      <c r="AN744" s="214"/>
    </row>
    <row r="745" s="16" customFormat="1" ht="115" hidden="1" customHeight="1" spans="1:40">
      <c r="A745" s="34">
        <v>425</v>
      </c>
      <c r="B745" s="34" t="s">
        <v>864</v>
      </c>
      <c r="C745" s="34" t="s">
        <v>1399</v>
      </c>
      <c r="D745" s="34" t="s">
        <v>2934</v>
      </c>
      <c r="E745" s="34" t="s">
        <v>3283</v>
      </c>
      <c r="F745" s="34" t="s">
        <v>121</v>
      </c>
      <c r="G745" s="34" t="s">
        <v>3284</v>
      </c>
      <c r="H745" s="34" t="s">
        <v>48</v>
      </c>
      <c r="I745" s="59" t="s">
        <v>3285</v>
      </c>
      <c r="J745" s="34">
        <v>30</v>
      </c>
      <c r="K745" s="34">
        <v>30</v>
      </c>
      <c r="L745" s="34"/>
      <c r="M745" s="34"/>
      <c r="N745" s="59" t="s">
        <v>3286</v>
      </c>
      <c r="O745" s="59"/>
      <c r="P745" s="156">
        <v>1250</v>
      </c>
      <c r="Q745" s="34" t="s">
        <v>52</v>
      </c>
      <c r="R745" s="34" t="s">
        <v>52</v>
      </c>
      <c r="S745" s="34" t="s">
        <v>52</v>
      </c>
      <c r="T745" s="40" t="s">
        <v>2938</v>
      </c>
      <c r="U745" s="34" t="s">
        <v>125</v>
      </c>
      <c r="V745" s="34" t="s">
        <v>126</v>
      </c>
      <c r="W745" s="87">
        <v>18725485666</v>
      </c>
      <c r="X745" s="34" t="s">
        <v>56</v>
      </c>
      <c r="Y745" s="107">
        <v>45322</v>
      </c>
      <c r="Z745" s="107">
        <v>45657</v>
      </c>
      <c r="AA745" s="104" t="s">
        <v>57</v>
      </c>
      <c r="AB745" s="34"/>
      <c r="AC745" s="34"/>
      <c r="AD745" s="115" t="s">
        <v>2939</v>
      </c>
      <c r="AE745" s="105"/>
      <c r="AF745" s="205"/>
      <c r="AG745" s="34" t="s">
        <v>59</v>
      </c>
      <c r="AH745" s="34">
        <v>30</v>
      </c>
      <c r="AI745" s="34">
        <v>30</v>
      </c>
      <c r="AJ745" s="34"/>
      <c r="AK745" s="34">
        <f t="shared" si="34"/>
        <v>0</v>
      </c>
      <c r="AL745" s="213">
        <f t="shared" si="33"/>
        <v>0</v>
      </c>
      <c r="AN745" s="214"/>
    </row>
    <row r="746" s="16" customFormat="1" ht="89.25" hidden="1" spans="1:40">
      <c r="A746" s="34">
        <v>426</v>
      </c>
      <c r="B746" s="34" t="s">
        <v>864</v>
      </c>
      <c r="C746" s="34" t="s">
        <v>1399</v>
      </c>
      <c r="D746" s="34" t="s">
        <v>2934</v>
      </c>
      <c r="E746" s="34" t="s">
        <v>3287</v>
      </c>
      <c r="F746" s="34" t="s">
        <v>121</v>
      </c>
      <c r="G746" s="34" t="s">
        <v>2825</v>
      </c>
      <c r="H746" s="34" t="s">
        <v>48</v>
      </c>
      <c r="I746" s="59" t="s">
        <v>3288</v>
      </c>
      <c r="J746" s="34">
        <v>30</v>
      </c>
      <c r="K746" s="34">
        <v>30</v>
      </c>
      <c r="L746" s="34"/>
      <c r="M746" s="34"/>
      <c r="N746" s="59" t="s">
        <v>3289</v>
      </c>
      <c r="O746" s="59"/>
      <c r="P746" s="156">
        <v>1637</v>
      </c>
      <c r="Q746" s="34" t="s">
        <v>52</v>
      </c>
      <c r="R746" s="34" t="s">
        <v>52</v>
      </c>
      <c r="S746" s="34" t="s">
        <v>52</v>
      </c>
      <c r="T746" s="40" t="s">
        <v>2938</v>
      </c>
      <c r="U746" s="34" t="s">
        <v>125</v>
      </c>
      <c r="V746" s="34" t="s">
        <v>126</v>
      </c>
      <c r="W746" s="87">
        <v>18725485666</v>
      </c>
      <c r="X746" s="34" t="s">
        <v>56</v>
      </c>
      <c r="Y746" s="107">
        <v>45322</v>
      </c>
      <c r="Z746" s="107">
        <v>45657</v>
      </c>
      <c r="AA746" s="104" t="s">
        <v>57</v>
      </c>
      <c r="AB746" s="34"/>
      <c r="AC746" s="34"/>
      <c r="AD746" s="115" t="s">
        <v>2939</v>
      </c>
      <c r="AE746" s="105"/>
      <c r="AF746" s="205"/>
      <c r="AG746" s="34" t="s">
        <v>59</v>
      </c>
      <c r="AH746" s="34">
        <v>30</v>
      </c>
      <c r="AI746" s="34">
        <v>30</v>
      </c>
      <c r="AJ746" s="34"/>
      <c r="AK746" s="34">
        <f t="shared" si="34"/>
        <v>0</v>
      </c>
      <c r="AL746" s="213">
        <f t="shared" si="33"/>
        <v>0</v>
      </c>
      <c r="AN746" s="214"/>
    </row>
    <row r="747" s="16" customFormat="1" ht="115" hidden="1" customHeight="1" spans="1:40">
      <c r="A747" s="33">
        <v>427</v>
      </c>
      <c r="B747" s="34" t="s">
        <v>864</v>
      </c>
      <c r="C747" s="34" t="s">
        <v>1399</v>
      </c>
      <c r="D747" s="34" t="s">
        <v>2934</v>
      </c>
      <c r="E747" s="34" t="s">
        <v>3290</v>
      </c>
      <c r="F747" s="34" t="s">
        <v>121</v>
      </c>
      <c r="G747" s="34" t="s">
        <v>2180</v>
      </c>
      <c r="H747" s="34" t="s">
        <v>48</v>
      </c>
      <c r="I747" s="59" t="s">
        <v>3291</v>
      </c>
      <c r="J747" s="34">
        <v>30</v>
      </c>
      <c r="K747" s="34">
        <v>30</v>
      </c>
      <c r="L747" s="34"/>
      <c r="M747" s="34"/>
      <c r="N747" s="59" t="s">
        <v>3292</v>
      </c>
      <c r="O747" s="59"/>
      <c r="P747" s="156">
        <v>1969</v>
      </c>
      <c r="Q747" s="34" t="s">
        <v>52</v>
      </c>
      <c r="R747" s="34" t="s">
        <v>52</v>
      </c>
      <c r="S747" s="34" t="s">
        <v>52</v>
      </c>
      <c r="T747" s="40" t="s">
        <v>2938</v>
      </c>
      <c r="U747" s="34" t="s">
        <v>125</v>
      </c>
      <c r="V747" s="34" t="s">
        <v>126</v>
      </c>
      <c r="W747" s="87">
        <v>18725485666</v>
      </c>
      <c r="X747" s="34" t="s">
        <v>56</v>
      </c>
      <c r="Y747" s="107">
        <v>45322</v>
      </c>
      <c r="Z747" s="107">
        <v>45657</v>
      </c>
      <c r="AA747" s="104" t="s">
        <v>57</v>
      </c>
      <c r="AB747" s="34"/>
      <c r="AC747" s="34"/>
      <c r="AD747" s="115" t="s">
        <v>2939</v>
      </c>
      <c r="AE747" s="105"/>
      <c r="AF747" s="205"/>
      <c r="AG747" s="34" t="s">
        <v>59</v>
      </c>
      <c r="AH747" s="34">
        <v>30</v>
      </c>
      <c r="AI747" s="34">
        <v>30</v>
      </c>
      <c r="AJ747" s="34"/>
      <c r="AK747" s="34">
        <f t="shared" si="34"/>
        <v>0</v>
      </c>
      <c r="AL747" s="213">
        <f t="shared" si="33"/>
        <v>0</v>
      </c>
      <c r="AN747" s="214"/>
    </row>
    <row r="748" s="16" customFormat="1" ht="115" hidden="1" customHeight="1" spans="1:40">
      <c r="A748" s="34">
        <v>428</v>
      </c>
      <c r="B748" s="34" t="s">
        <v>864</v>
      </c>
      <c r="C748" s="34" t="s">
        <v>1399</v>
      </c>
      <c r="D748" s="34" t="s">
        <v>2934</v>
      </c>
      <c r="E748" s="34" t="s">
        <v>3293</v>
      </c>
      <c r="F748" s="34" t="s">
        <v>121</v>
      </c>
      <c r="G748" s="34" t="s">
        <v>3294</v>
      </c>
      <c r="H748" s="34" t="s">
        <v>48</v>
      </c>
      <c r="I748" s="59" t="s">
        <v>3295</v>
      </c>
      <c r="J748" s="34">
        <v>30</v>
      </c>
      <c r="K748" s="34">
        <v>30</v>
      </c>
      <c r="L748" s="34"/>
      <c r="M748" s="34"/>
      <c r="N748" s="59" t="s">
        <v>3296</v>
      </c>
      <c r="O748" s="59"/>
      <c r="P748" s="156">
        <v>884</v>
      </c>
      <c r="Q748" s="34" t="s">
        <v>52</v>
      </c>
      <c r="R748" s="34" t="s">
        <v>52</v>
      </c>
      <c r="S748" s="34" t="s">
        <v>52</v>
      </c>
      <c r="T748" s="40" t="s">
        <v>2938</v>
      </c>
      <c r="U748" s="34" t="s">
        <v>125</v>
      </c>
      <c r="V748" s="34" t="s">
        <v>126</v>
      </c>
      <c r="W748" s="87">
        <v>18725485666</v>
      </c>
      <c r="X748" s="34" t="s">
        <v>56</v>
      </c>
      <c r="Y748" s="107">
        <v>45322</v>
      </c>
      <c r="Z748" s="107">
        <v>45657</v>
      </c>
      <c r="AA748" s="104" t="s">
        <v>57</v>
      </c>
      <c r="AB748" s="34"/>
      <c r="AC748" s="34"/>
      <c r="AD748" s="115" t="s">
        <v>2939</v>
      </c>
      <c r="AE748" s="105"/>
      <c r="AF748" s="205"/>
      <c r="AG748" s="34" t="s">
        <v>59</v>
      </c>
      <c r="AH748" s="34">
        <v>30</v>
      </c>
      <c r="AI748" s="34">
        <v>30</v>
      </c>
      <c r="AJ748" s="34"/>
      <c r="AK748" s="34">
        <f t="shared" si="34"/>
        <v>0</v>
      </c>
      <c r="AL748" s="213">
        <f t="shared" si="33"/>
        <v>0</v>
      </c>
      <c r="AN748" s="214"/>
    </row>
    <row r="749" s="16" customFormat="1" ht="115" hidden="1" customHeight="1" spans="1:40">
      <c r="A749" s="34">
        <v>429</v>
      </c>
      <c r="B749" s="34" t="s">
        <v>864</v>
      </c>
      <c r="C749" s="34" t="s">
        <v>1399</v>
      </c>
      <c r="D749" s="34" t="s">
        <v>2934</v>
      </c>
      <c r="E749" s="34" t="s">
        <v>3297</v>
      </c>
      <c r="F749" s="34" t="s">
        <v>121</v>
      </c>
      <c r="G749" s="34" t="s">
        <v>279</v>
      </c>
      <c r="H749" s="34" t="s">
        <v>48</v>
      </c>
      <c r="I749" s="59" t="s">
        <v>3298</v>
      </c>
      <c r="J749" s="34">
        <v>30</v>
      </c>
      <c r="K749" s="34">
        <v>30</v>
      </c>
      <c r="L749" s="34"/>
      <c r="M749" s="34"/>
      <c r="N749" s="59" t="s">
        <v>3299</v>
      </c>
      <c r="O749" s="59"/>
      <c r="P749" s="156">
        <v>936</v>
      </c>
      <c r="Q749" s="34" t="s">
        <v>52</v>
      </c>
      <c r="R749" s="34" t="s">
        <v>52</v>
      </c>
      <c r="S749" s="34" t="s">
        <v>52</v>
      </c>
      <c r="T749" s="40" t="s">
        <v>2938</v>
      </c>
      <c r="U749" s="34" t="s">
        <v>125</v>
      </c>
      <c r="V749" s="34" t="s">
        <v>126</v>
      </c>
      <c r="W749" s="87">
        <v>18725485666</v>
      </c>
      <c r="X749" s="34" t="s">
        <v>56</v>
      </c>
      <c r="Y749" s="107">
        <v>45322</v>
      </c>
      <c r="Z749" s="107">
        <v>45657</v>
      </c>
      <c r="AA749" s="104" t="s">
        <v>57</v>
      </c>
      <c r="AB749" s="34"/>
      <c r="AC749" s="34"/>
      <c r="AD749" s="115" t="s">
        <v>2939</v>
      </c>
      <c r="AE749" s="105"/>
      <c r="AF749" s="205"/>
      <c r="AG749" s="34" t="s">
        <v>59</v>
      </c>
      <c r="AH749" s="34">
        <v>30</v>
      </c>
      <c r="AI749" s="34">
        <v>30</v>
      </c>
      <c r="AJ749" s="34"/>
      <c r="AK749" s="34">
        <f t="shared" si="34"/>
        <v>0</v>
      </c>
      <c r="AL749" s="213">
        <f t="shared" si="33"/>
        <v>0</v>
      </c>
      <c r="AN749" s="214"/>
    </row>
    <row r="750" s="16" customFormat="1" ht="115" hidden="1" customHeight="1" spans="1:40">
      <c r="A750" s="33">
        <v>430</v>
      </c>
      <c r="B750" s="34" t="s">
        <v>864</v>
      </c>
      <c r="C750" s="34" t="s">
        <v>1399</v>
      </c>
      <c r="D750" s="34" t="s">
        <v>2934</v>
      </c>
      <c r="E750" s="34" t="s">
        <v>3300</v>
      </c>
      <c r="F750" s="34" t="s">
        <v>121</v>
      </c>
      <c r="G750" s="34" t="s">
        <v>3301</v>
      </c>
      <c r="H750" s="34" t="s">
        <v>48</v>
      </c>
      <c r="I750" s="59" t="s">
        <v>3302</v>
      </c>
      <c r="J750" s="34">
        <v>30</v>
      </c>
      <c r="K750" s="34">
        <v>30</v>
      </c>
      <c r="L750" s="34"/>
      <c r="M750" s="34"/>
      <c r="N750" s="59" t="s">
        <v>3303</v>
      </c>
      <c r="O750" s="59"/>
      <c r="P750" s="156">
        <v>1504</v>
      </c>
      <c r="Q750" s="34" t="s">
        <v>52</v>
      </c>
      <c r="R750" s="34" t="s">
        <v>52</v>
      </c>
      <c r="S750" s="34" t="s">
        <v>52</v>
      </c>
      <c r="T750" s="40" t="s">
        <v>2938</v>
      </c>
      <c r="U750" s="34" t="s">
        <v>125</v>
      </c>
      <c r="V750" s="34" t="s">
        <v>126</v>
      </c>
      <c r="W750" s="87">
        <v>18725485666</v>
      </c>
      <c r="X750" s="34" t="s">
        <v>56</v>
      </c>
      <c r="Y750" s="107">
        <v>45322</v>
      </c>
      <c r="Z750" s="107">
        <v>45657</v>
      </c>
      <c r="AA750" s="104" t="s">
        <v>57</v>
      </c>
      <c r="AB750" s="34"/>
      <c r="AC750" s="34"/>
      <c r="AD750" s="115" t="s">
        <v>2939</v>
      </c>
      <c r="AE750" s="105"/>
      <c r="AF750" s="205"/>
      <c r="AG750" s="34" t="s">
        <v>59</v>
      </c>
      <c r="AH750" s="34">
        <v>30</v>
      </c>
      <c r="AI750" s="34">
        <v>30</v>
      </c>
      <c r="AJ750" s="34"/>
      <c r="AK750" s="34">
        <f t="shared" si="34"/>
        <v>0</v>
      </c>
      <c r="AL750" s="213">
        <f t="shared" si="33"/>
        <v>0</v>
      </c>
      <c r="AN750" s="214"/>
    </row>
    <row r="751" s="16" customFormat="1" ht="115" hidden="1" customHeight="1" spans="1:40">
      <c r="A751" s="34">
        <v>431</v>
      </c>
      <c r="B751" s="34" t="s">
        <v>864</v>
      </c>
      <c r="C751" s="34" t="s">
        <v>1399</v>
      </c>
      <c r="D751" s="34" t="s">
        <v>2934</v>
      </c>
      <c r="E751" s="34" t="s">
        <v>3304</v>
      </c>
      <c r="F751" s="34" t="s">
        <v>121</v>
      </c>
      <c r="G751" s="34" t="s">
        <v>722</v>
      </c>
      <c r="H751" s="34" t="s">
        <v>48</v>
      </c>
      <c r="I751" s="59" t="s">
        <v>3305</v>
      </c>
      <c r="J751" s="34">
        <v>30</v>
      </c>
      <c r="K751" s="34">
        <v>30</v>
      </c>
      <c r="L751" s="34"/>
      <c r="M751" s="34"/>
      <c r="N751" s="59" t="s">
        <v>3306</v>
      </c>
      <c r="O751" s="59"/>
      <c r="P751" s="156">
        <v>1757</v>
      </c>
      <c r="Q751" s="34" t="s">
        <v>52</v>
      </c>
      <c r="R751" s="34" t="s">
        <v>52</v>
      </c>
      <c r="S751" s="34" t="s">
        <v>52</v>
      </c>
      <c r="T751" s="40" t="s">
        <v>2938</v>
      </c>
      <c r="U751" s="34" t="s">
        <v>125</v>
      </c>
      <c r="V751" s="34" t="s">
        <v>126</v>
      </c>
      <c r="W751" s="87">
        <v>18725485666</v>
      </c>
      <c r="X751" s="34" t="s">
        <v>56</v>
      </c>
      <c r="Y751" s="107">
        <v>45322</v>
      </c>
      <c r="Z751" s="107">
        <v>45657</v>
      </c>
      <c r="AA751" s="104" t="s">
        <v>57</v>
      </c>
      <c r="AB751" s="34"/>
      <c r="AC751" s="34"/>
      <c r="AD751" s="115" t="s">
        <v>2939</v>
      </c>
      <c r="AE751" s="105"/>
      <c r="AF751" s="205"/>
      <c r="AG751" s="34" t="s">
        <v>59</v>
      </c>
      <c r="AH751" s="34">
        <v>30</v>
      </c>
      <c r="AI751" s="34">
        <v>30</v>
      </c>
      <c r="AJ751" s="34"/>
      <c r="AK751" s="34">
        <f t="shared" si="34"/>
        <v>0</v>
      </c>
      <c r="AL751" s="213">
        <f t="shared" si="33"/>
        <v>0</v>
      </c>
      <c r="AN751" s="214"/>
    </row>
    <row r="752" s="16" customFormat="1" ht="115" hidden="1" customHeight="1" spans="1:40">
      <c r="A752" s="34">
        <v>432</v>
      </c>
      <c r="B752" s="34" t="s">
        <v>864</v>
      </c>
      <c r="C752" s="34" t="s">
        <v>1399</v>
      </c>
      <c r="D752" s="34" t="s">
        <v>2934</v>
      </c>
      <c r="E752" s="34" t="s">
        <v>3307</v>
      </c>
      <c r="F752" s="34" t="s">
        <v>121</v>
      </c>
      <c r="G752" s="34" t="s">
        <v>3308</v>
      </c>
      <c r="H752" s="34" t="s">
        <v>48</v>
      </c>
      <c r="I752" s="59" t="s">
        <v>3309</v>
      </c>
      <c r="J752" s="34">
        <v>30</v>
      </c>
      <c r="K752" s="34">
        <v>30</v>
      </c>
      <c r="L752" s="34"/>
      <c r="M752" s="34"/>
      <c r="N752" s="59" t="s">
        <v>3310</v>
      </c>
      <c r="O752" s="59"/>
      <c r="P752" s="156">
        <v>1585</v>
      </c>
      <c r="Q752" s="34" t="s">
        <v>52</v>
      </c>
      <c r="R752" s="34" t="s">
        <v>52</v>
      </c>
      <c r="S752" s="34" t="s">
        <v>52</v>
      </c>
      <c r="T752" s="40" t="s">
        <v>2938</v>
      </c>
      <c r="U752" s="34" t="s">
        <v>125</v>
      </c>
      <c r="V752" s="34" t="s">
        <v>126</v>
      </c>
      <c r="W752" s="87">
        <v>18725485666</v>
      </c>
      <c r="X752" s="34" t="s">
        <v>56</v>
      </c>
      <c r="Y752" s="107">
        <v>45322</v>
      </c>
      <c r="Z752" s="107">
        <v>45657</v>
      </c>
      <c r="AA752" s="104" t="s">
        <v>57</v>
      </c>
      <c r="AB752" s="34"/>
      <c r="AC752" s="34"/>
      <c r="AD752" s="115" t="s">
        <v>2939</v>
      </c>
      <c r="AE752" s="105"/>
      <c r="AF752" s="205"/>
      <c r="AG752" s="34" t="s">
        <v>59</v>
      </c>
      <c r="AH752" s="34">
        <v>30</v>
      </c>
      <c r="AI752" s="34">
        <v>30</v>
      </c>
      <c r="AJ752" s="34"/>
      <c r="AK752" s="34">
        <f t="shared" si="34"/>
        <v>0</v>
      </c>
      <c r="AL752" s="213">
        <f t="shared" si="33"/>
        <v>0</v>
      </c>
      <c r="AN752" s="214"/>
    </row>
    <row r="753" s="16" customFormat="1" ht="115" hidden="1" customHeight="1" spans="1:40">
      <c r="A753" s="33">
        <v>433</v>
      </c>
      <c r="B753" s="34" t="s">
        <v>864</v>
      </c>
      <c r="C753" s="34" t="s">
        <v>1399</v>
      </c>
      <c r="D753" s="34" t="s">
        <v>2934</v>
      </c>
      <c r="E753" s="34" t="s">
        <v>3311</v>
      </c>
      <c r="F753" s="34" t="s">
        <v>121</v>
      </c>
      <c r="G753" s="34" t="s">
        <v>3312</v>
      </c>
      <c r="H753" s="34" t="s">
        <v>48</v>
      </c>
      <c r="I753" s="59" t="s">
        <v>3313</v>
      </c>
      <c r="J753" s="34">
        <v>30</v>
      </c>
      <c r="K753" s="34">
        <v>30</v>
      </c>
      <c r="L753" s="34"/>
      <c r="M753" s="34"/>
      <c r="N753" s="59" t="s">
        <v>3314</v>
      </c>
      <c r="O753" s="59"/>
      <c r="P753" s="156">
        <v>1393</v>
      </c>
      <c r="Q753" s="34" t="s">
        <v>52</v>
      </c>
      <c r="R753" s="34" t="s">
        <v>52</v>
      </c>
      <c r="S753" s="34" t="s">
        <v>52</v>
      </c>
      <c r="T753" s="40" t="s">
        <v>2938</v>
      </c>
      <c r="U753" s="34" t="s">
        <v>125</v>
      </c>
      <c r="V753" s="34" t="s">
        <v>126</v>
      </c>
      <c r="W753" s="87">
        <v>18725485666</v>
      </c>
      <c r="X753" s="34" t="s">
        <v>56</v>
      </c>
      <c r="Y753" s="107">
        <v>45322</v>
      </c>
      <c r="Z753" s="107">
        <v>45657</v>
      </c>
      <c r="AA753" s="104" t="s">
        <v>57</v>
      </c>
      <c r="AB753" s="34"/>
      <c r="AC753" s="34"/>
      <c r="AD753" s="115" t="s">
        <v>2939</v>
      </c>
      <c r="AE753" s="105"/>
      <c r="AF753" s="205"/>
      <c r="AG753" s="34" t="s">
        <v>59</v>
      </c>
      <c r="AH753" s="34">
        <v>30</v>
      </c>
      <c r="AI753" s="34">
        <v>30</v>
      </c>
      <c r="AJ753" s="34"/>
      <c r="AK753" s="34">
        <f t="shared" si="34"/>
        <v>0</v>
      </c>
      <c r="AL753" s="213">
        <f t="shared" si="33"/>
        <v>0</v>
      </c>
      <c r="AN753" s="214"/>
    </row>
    <row r="754" s="16" customFormat="1" ht="115" hidden="1" customHeight="1" spans="1:40">
      <c r="A754" s="34">
        <v>434</v>
      </c>
      <c r="B754" s="34" t="s">
        <v>864</v>
      </c>
      <c r="C754" s="34" t="s">
        <v>1399</v>
      </c>
      <c r="D754" s="34" t="s">
        <v>2934</v>
      </c>
      <c r="E754" s="34" t="s">
        <v>3315</v>
      </c>
      <c r="F754" s="34" t="s">
        <v>121</v>
      </c>
      <c r="G754" s="34" t="s">
        <v>3316</v>
      </c>
      <c r="H754" s="34" t="s">
        <v>48</v>
      </c>
      <c r="I754" s="59" t="s">
        <v>3317</v>
      </c>
      <c r="J754" s="34">
        <v>30</v>
      </c>
      <c r="K754" s="34">
        <v>30</v>
      </c>
      <c r="L754" s="34"/>
      <c r="M754" s="34"/>
      <c r="N754" s="59" t="s">
        <v>3318</v>
      </c>
      <c r="O754" s="59"/>
      <c r="P754" s="156">
        <v>1099</v>
      </c>
      <c r="Q754" s="34" t="s">
        <v>52</v>
      </c>
      <c r="R754" s="34" t="s">
        <v>52</v>
      </c>
      <c r="S754" s="34" t="s">
        <v>52</v>
      </c>
      <c r="T754" s="40" t="s">
        <v>2938</v>
      </c>
      <c r="U754" s="34" t="s">
        <v>125</v>
      </c>
      <c r="V754" s="34" t="s">
        <v>126</v>
      </c>
      <c r="W754" s="87">
        <v>18725485666</v>
      </c>
      <c r="X754" s="34" t="s">
        <v>56</v>
      </c>
      <c r="Y754" s="107">
        <v>45322</v>
      </c>
      <c r="Z754" s="107">
        <v>45657</v>
      </c>
      <c r="AA754" s="104" t="s">
        <v>57</v>
      </c>
      <c r="AB754" s="34"/>
      <c r="AC754" s="34"/>
      <c r="AD754" s="115" t="s">
        <v>2939</v>
      </c>
      <c r="AE754" s="105"/>
      <c r="AF754" s="205"/>
      <c r="AG754" s="34" t="s">
        <v>59</v>
      </c>
      <c r="AH754" s="34">
        <v>30</v>
      </c>
      <c r="AI754" s="34">
        <v>30</v>
      </c>
      <c r="AJ754" s="34"/>
      <c r="AK754" s="34">
        <f t="shared" si="34"/>
        <v>0</v>
      </c>
      <c r="AL754" s="213">
        <f t="shared" si="33"/>
        <v>0</v>
      </c>
      <c r="AN754" s="214"/>
    </row>
    <row r="755" s="16" customFormat="1" ht="116" hidden="1" customHeight="1" spans="1:40">
      <c r="A755" s="34">
        <v>435</v>
      </c>
      <c r="B755" s="34" t="s">
        <v>864</v>
      </c>
      <c r="C755" s="34" t="s">
        <v>1399</v>
      </c>
      <c r="D755" s="34" t="s">
        <v>2934</v>
      </c>
      <c r="E755" s="34" t="s">
        <v>3319</v>
      </c>
      <c r="F755" s="34" t="s">
        <v>121</v>
      </c>
      <c r="G755" s="34" t="s">
        <v>3320</v>
      </c>
      <c r="H755" s="34" t="s">
        <v>48</v>
      </c>
      <c r="I755" s="59" t="s">
        <v>3321</v>
      </c>
      <c r="J755" s="34">
        <v>30</v>
      </c>
      <c r="K755" s="34">
        <v>30</v>
      </c>
      <c r="L755" s="34"/>
      <c r="M755" s="34"/>
      <c r="N755" s="59" t="s">
        <v>3322</v>
      </c>
      <c r="O755" s="59"/>
      <c r="P755" s="156">
        <v>1438</v>
      </c>
      <c r="Q755" s="34" t="s">
        <v>52</v>
      </c>
      <c r="R755" s="34" t="s">
        <v>52</v>
      </c>
      <c r="S755" s="34" t="s">
        <v>52</v>
      </c>
      <c r="T755" s="40" t="s">
        <v>2938</v>
      </c>
      <c r="U755" s="34" t="s">
        <v>125</v>
      </c>
      <c r="V755" s="34" t="s">
        <v>126</v>
      </c>
      <c r="W755" s="87">
        <v>18725485666</v>
      </c>
      <c r="X755" s="34" t="s">
        <v>56</v>
      </c>
      <c r="Y755" s="107">
        <v>45322</v>
      </c>
      <c r="Z755" s="107">
        <v>45657</v>
      </c>
      <c r="AA755" s="104" t="s">
        <v>57</v>
      </c>
      <c r="AB755" s="34"/>
      <c r="AC755" s="34"/>
      <c r="AD755" s="115" t="s">
        <v>2939</v>
      </c>
      <c r="AE755" s="105"/>
      <c r="AF755" s="205"/>
      <c r="AG755" s="34" t="s">
        <v>59</v>
      </c>
      <c r="AH755" s="34">
        <v>30</v>
      </c>
      <c r="AI755" s="34">
        <v>30</v>
      </c>
      <c r="AJ755" s="34"/>
      <c r="AK755" s="34">
        <f t="shared" si="34"/>
        <v>0</v>
      </c>
      <c r="AL755" s="213">
        <f t="shared" si="33"/>
        <v>0</v>
      </c>
      <c r="AN755" s="214"/>
    </row>
    <row r="756" s="16" customFormat="1" ht="105" hidden="1" customHeight="1" spans="1:40">
      <c r="A756" s="33">
        <v>436</v>
      </c>
      <c r="B756" s="34" t="s">
        <v>864</v>
      </c>
      <c r="C756" s="34" t="s">
        <v>1399</v>
      </c>
      <c r="D756" s="34" t="s">
        <v>2934</v>
      </c>
      <c r="E756" s="34" t="s">
        <v>3323</v>
      </c>
      <c r="F756" s="34" t="s">
        <v>138</v>
      </c>
      <c r="G756" s="34" t="s">
        <v>2176</v>
      </c>
      <c r="H756" s="34" t="s">
        <v>48</v>
      </c>
      <c r="I756" s="59" t="s">
        <v>3324</v>
      </c>
      <c r="J756" s="34">
        <v>30</v>
      </c>
      <c r="K756" s="34">
        <v>30</v>
      </c>
      <c r="L756" s="34"/>
      <c r="M756" s="34"/>
      <c r="N756" s="59" t="s">
        <v>3325</v>
      </c>
      <c r="O756" s="59"/>
      <c r="P756" s="156">
        <v>1500</v>
      </c>
      <c r="Q756" s="34" t="s">
        <v>52</v>
      </c>
      <c r="R756" s="34" t="s">
        <v>52</v>
      </c>
      <c r="S756" s="34" t="s">
        <v>52</v>
      </c>
      <c r="T756" s="40" t="s">
        <v>2938</v>
      </c>
      <c r="U756" s="34" t="s">
        <v>143</v>
      </c>
      <c r="V756" s="34" t="s">
        <v>144</v>
      </c>
      <c r="W756" s="87">
        <v>18287487666</v>
      </c>
      <c r="X756" s="34" t="s">
        <v>56</v>
      </c>
      <c r="Y756" s="107">
        <v>45352</v>
      </c>
      <c r="Z756" s="107">
        <v>45657</v>
      </c>
      <c r="AA756" s="104" t="s">
        <v>57</v>
      </c>
      <c r="AB756" s="34"/>
      <c r="AC756" s="34"/>
      <c r="AD756" s="115" t="s">
        <v>2939</v>
      </c>
      <c r="AE756" s="105"/>
      <c r="AF756" s="205"/>
      <c r="AG756" s="34" t="s">
        <v>59</v>
      </c>
      <c r="AH756" s="34">
        <v>30</v>
      </c>
      <c r="AI756" s="34">
        <v>30</v>
      </c>
      <c r="AJ756" s="34"/>
      <c r="AK756" s="34">
        <f t="shared" si="34"/>
        <v>0</v>
      </c>
      <c r="AL756" s="213">
        <f t="shared" si="33"/>
        <v>0</v>
      </c>
      <c r="AN756" s="214"/>
    </row>
    <row r="757" s="16" customFormat="1" ht="105" hidden="1" customHeight="1" spans="1:40">
      <c r="A757" s="34">
        <v>437</v>
      </c>
      <c r="B757" s="34" t="s">
        <v>864</v>
      </c>
      <c r="C757" s="34" t="s">
        <v>1399</v>
      </c>
      <c r="D757" s="34" t="s">
        <v>2934</v>
      </c>
      <c r="E757" s="34" t="s">
        <v>3326</v>
      </c>
      <c r="F757" s="34" t="s">
        <v>138</v>
      </c>
      <c r="G757" s="34" t="s">
        <v>2564</v>
      </c>
      <c r="H757" s="34" t="s">
        <v>48</v>
      </c>
      <c r="I757" s="59" t="s">
        <v>3327</v>
      </c>
      <c r="J757" s="34">
        <v>30</v>
      </c>
      <c r="K757" s="34">
        <v>30</v>
      </c>
      <c r="L757" s="34"/>
      <c r="M757" s="34"/>
      <c r="N757" s="59" t="s">
        <v>3328</v>
      </c>
      <c r="O757" s="59"/>
      <c r="P757" s="156">
        <v>1634</v>
      </c>
      <c r="Q757" s="34" t="s">
        <v>52</v>
      </c>
      <c r="R757" s="34" t="s">
        <v>52</v>
      </c>
      <c r="S757" s="34" t="s">
        <v>52</v>
      </c>
      <c r="T757" s="40" t="s">
        <v>2938</v>
      </c>
      <c r="U757" s="34" t="s">
        <v>143</v>
      </c>
      <c r="V757" s="34" t="s">
        <v>144</v>
      </c>
      <c r="W757" s="87">
        <v>18287487666</v>
      </c>
      <c r="X757" s="34" t="s">
        <v>56</v>
      </c>
      <c r="Y757" s="107">
        <v>45352</v>
      </c>
      <c r="Z757" s="107">
        <v>45657</v>
      </c>
      <c r="AA757" s="104" t="s">
        <v>57</v>
      </c>
      <c r="AB757" s="34"/>
      <c r="AC757" s="34"/>
      <c r="AD757" s="115" t="s">
        <v>2939</v>
      </c>
      <c r="AE757" s="105"/>
      <c r="AF757" s="205"/>
      <c r="AG757" s="34" t="s">
        <v>59</v>
      </c>
      <c r="AH757" s="34">
        <v>30</v>
      </c>
      <c r="AI757" s="34">
        <v>30</v>
      </c>
      <c r="AJ757" s="34"/>
      <c r="AK757" s="34">
        <f t="shared" si="34"/>
        <v>0</v>
      </c>
      <c r="AL757" s="213">
        <f t="shared" si="33"/>
        <v>0</v>
      </c>
      <c r="AN757" s="214"/>
    </row>
    <row r="758" s="16" customFormat="1" ht="105" hidden="1" customHeight="1" spans="1:40">
      <c r="A758" s="34">
        <v>438</v>
      </c>
      <c r="B758" s="34" t="s">
        <v>864</v>
      </c>
      <c r="C758" s="34" t="s">
        <v>1399</v>
      </c>
      <c r="D758" s="34" t="s">
        <v>2934</v>
      </c>
      <c r="E758" s="34" t="s">
        <v>3329</v>
      </c>
      <c r="F758" s="34" t="s">
        <v>138</v>
      </c>
      <c r="G758" s="34" t="s">
        <v>1604</v>
      </c>
      <c r="H758" s="34" t="s">
        <v>48</v>
      </c>
      <c r="I758" s="59" t="s">
        <v>3330</v>
      </c>
      <c r="J758" s="34">
        <v>30</v>
      </c>
      <c r="K758" s="34">
        <v>30</v>
      </c>
      <c r="L758" s="34"/>
      <c r="M758" s="34"/>
      <c r="N758" s="59" t="s">
        <v>3331</v>
      </c>
      <c r="O758" s="59"/>
      <c r="P758" s="156">
        <v>83</v>
      </c>
      <c r="Q758" s="34" t="s">
        <v>52</v>
      </c>
      <c r="R758" s="34" t="s">
        <v>52</v>
      </c>
      <c r="S758" s="34" t="s">
        <v>52</v>
      </c>
      <c r="T758" s="40" t="s">
        <v>2938</v>
      </c>
      <c r="U758" s="34" t="s">
        <v>143</v>
      </c>
      <c r="V758" s="34" t="s">
        <v>144</v>
      </c>
      <c r="W758" s="87">
        <v>18287487666</v>
      </c>
      <c r="X758" s="34" t="s">
        <v>56</v>
      </c>
      <c r="Y758" s="107">
        <v>45352</v>
      </c>
      <c r="Z758" s="107">
        <v>45657</v>
      </c>
      <c r="AA758" s="104" t="s">
        <v>57</v>
      </c>
      <c r="AB758" s="34"/>
      <c r="AC758" s="34"/>
      <c r="AD758" s="115" t="s">
        <v>2939</v>
      </c>
      <c r="AE758" s="105"/>
      <c r="AF758" s="205"/>
      <c r="AG758" s="34" t="s">
        <v>59</v>
      </c>
      <c r="AH758" s="34">
        <v>30</v>
      </c>
      <c r="AI758" s="34">
        <v>30</v>
      </c>
      <c r="AJ758" s="34"/>
      <c r="AK758" s="34">
        <f t="shared" si="34"/>
        <v>0</v>
      </c>
      <c r="AL758" s="213">
        <f t="shared" si="33"/>
        <v>0</v>
      </c>
      <c r="AN758" s="214"/>
    </row>
    <row r="759" s="16" customFormat="1" ht="105" hidden="1" customHeight="1" spans="1:40">
      <c r="A759" s="33">
        <v>439</v>
      </c>
      <c r="B759" s="34" t="s">
        <v>864</v>
      </c>
      <c r="C759" s="34" t="s">
        <v>1399</v>
      </c>
      <c r="D759" s="34" t="s">
        <v>2934</v>
      </c>
      <c r="E759" s="34" t="s">
        <v>3332</v>
      </c>
      <c r="F759" s="34" t="s">
        <v>138</v>
      </c>
      <c r="G759" s="34" t="s">
        <v>2114</v>
      </c>
      <c r="H759" s="34" t="s">
        <v>48</v>
      </c>
      <c r="I759" s="59" t="s">
        <v>3333</v>
      </c>
      <c r="J759" s="34">
        <v>30</v>
      </c>
      <c r="K759" s="34">
        <v>30</v>
      </c>
      <c r="L759" s="34"/>
      <c r="M759" s="34"/>
      <c r="N759" s="59" t="s">
        <v>3334</v>
      </c>
      <c r="O759" s="59"/>
      <c r="P759" s="156">
        <v>60</v>
      </c>
      <c r="Q759" s="34" t="s">
        <v>52</v>
      </c>
      <c r="R759" s="34" t="s">
        <v>52</v>
      </c>
      <c r="S759" s="34" t="s">
        <v>52</v>
      </c>
      <c r="T759" s="40" t="s">
        <v>2938</v>
      </c>
      <c r="U759" s="34" t="s">
        <v>143</v>
      </c>
      <c r="V759" s="34" t="s">
        <v>144</v>
      </c>
      <c r="W759" s="87">
        <v>18287487666</v>
      </c>
      <c r="X759" s="34" t="s">
        <v>56</v>
      </c>
      <c r="Y759" s="107">
        <v>45352</v>
      </c>
      <c r="Z759" s="107">
        <v>45657</v>
      </c>
      <c r="AA759" s="104" t="s">
        <v>57</v>
      </c>
      <c r="AB759" s="34"/>
      <c r="AC759" s="34"/>
      <c r="AD759" s="115" t="s">
        <v>2939</v>
      </c>
      <c r="AE759" s="105"/>
      <c r="AF759" s="205"/>
      <c r="AG759" s="34" t="s">
        <v>59</v>
      </c>
      <c r="AH759" s="34">
        <v>30</v>
      </c>
      <c r="AI759" s="34">
        <v>30</v>
      </c>
      <c r="AJ759" s="34"/>
      <c r="AK759" s="34">
        <f t="shared" si="34"/>
        <v>0</v>
      </c>
      <c r="AL759" s="213">
        <f t="shared" si="33"/>
        <v>0</v>
      </c>
      <c r="AN759" s="214"/>
    </row>
    <row r="760" s="16" customFormat="1" ht="105" hidden="1" customHeight="1" spans="1:40">
      <c r="A760" s="34">
        <v>440</v>
      </c>
      <c r="B760" s="34" t="s">
        <v>864</v>
      </c>
      <c r="C760" s="34" t="s">
        <v>1399</v>
      </c>
      <c r="D760" s="34" t="s">
        <v>2934</v>
      </c>
      <c r="E760" s="34" t="s">
        <v>3335</v>
      </c>
      <c r="F760" s="34" t="s">
        <v>138</v>
      </c>
      <c r="G760" s="34" t="s">
        <v>608</v>
      </c>
      <c r="H760" s="34" t="s">
        <v>48</v>
      </c>
      <c r="I760" s="59" t="s">
        <v>3336</v>
      </c>
      <c r="J760" s="34">
        <v>30</v>
      </c>
      <c r="K760" s="34">
        <v>30</v>
      </c>
      <c r="L760" s="34"/>
      <c r="M760" s="34"/>
      <c r="N760" s="59" t="s">
        <v>3337</v>
      </c>
      <c r="O760" s="59"/>
      <c r="P760" s="156">
        <v>2400</v>
      </c>
      <c r="Q760" s="34" t="s">
        <v>52</v>
      </c>
      <c r="R760" s="34" t="s">
        <v>52</v>
      </c>
      <c r="S760" s="34" t="s">
        <v>52</v>
      </c>
      <c r="T760" s="40" t="s">
        <v>2938</v>
      </c>
      <c r="U760" s="34" t="s">
        <v>143</v>
      </c>
      <c r="V760" s="34" t="s">
        <v>144</v>
      </c>
      <c r="W760" s="87">
        <v>18287487666</v>
      </c>
      <c r="X760" s="34" t="s">
        <v>56</v>
      </c>
      <c r="Y760" s="107">
        <v>45352</v>
      </c>
      <c r="Z760" s="107">
        <v>45657</v>
      </c>
      <c r="AA760" s="104" t="s">
        <v>57</v>
      </c>
      <c r="AB760" s="34"/>
      <c r="AC760" s="34"/>
      <c r="AD760" s="115" t="s">
        <v>2939</v>
      </c>
      <c r="AE760" s="105"/>
      <c r="AF760" s="205"/>
      <c r="AG760" s="34" t="s">
        <v>59</v>
      </c>
      <c r="AH760" s="34">
        <v>30</v>
      </c>
      <c r="AI760" s="34">
        <v>30</v>
      </c>
      <c r="AJ760" s="34"/>
      <c r="AK760" s="34">
        <f t="shared" si="34"/>
        <v>0</v>
      </c>
      <c r="AL760" s="213">
        <f t="shared" si="33"/>
        <v>0</v>
      </c>
      <c r="AN760" s="214"/>
    </row>
    <row r="761" s="16" customFormat="1" ht="105" hidden="1" customHeight="1" spans="1:40">
      <c r="A761" s="34">
        <v>441</v>
      </c>
      <c r="B761" s="34" t="s">
        <v>864</v>
      </c>
      <c r="C761" s="34" t="s">
        <v>1399</v>
      </c>
      <c r="D761" s="34" t="s">
        <v>2934</v>
      </c>
      <c r="E761" s="34" t="s">
        <v>3338</v>
      </c>
      <c r="F761" s="34" t="s">
        <v>138</v>
      </c>
      <c r="G761" s="34" t="s">
        <v>2907</v>
      </c>
      <c r="H761" s="34" t="s">
        <v>48</v>
      </c>
      <c r="I761" s="59" t="s">
        <v>3339</v>
      </c>
      <c r="J761" s="34">
        <v>30</v>
      </c>
      <c r="K761" s="34">
        <v>30</v>
      </c>
      <c r="L761" s="34"/>
      <c r="M761" s="34"/>
      <c r="N761" s="59" t="s">
        <v>3340</v>
      </c>
      <c r="O761" s="59"/>
      <c r="P761" s="156">
        <v>147</v>
      </c>
      <c r="Q761" s="34" t="s">
        <v>52</v>
      </c>
      <c r="R761" s="34" t="s">
        <v>52</v>
      </c>
      <c r="S761" s="34" t="s">
        <v>52</v>
      </c>
      <c r="T761" s="40" t="s">
        <v>2938</v>
      </c>
      <c r="U761" s="34" t="s">
        <v>143</v>
      </c>
      <c r="V761" s="34" t="s">
        <v>144</v>
      </c>
      <c r="W761" s="87">
        <v>18287487666</v>
      </c>
      <c r="X761" s="34" t="s">
        <v>56</v>
      </c>
      <c r="Y761" s="107">
        <v>45352</v>
      </c>
      <c r="Z761" s="107">
        <v>45657</v>
      </c>
      <c r="AA761" s="104" t="s">
        <v>57</v>
      </c>
      <c r="AB761" s="34"/>
      <c r="AC761" s="34"/>
      <c r="AD761" s="115" t="s">
        <v>2939</v>
      </c>
      <c r="AE761" s="105"/>
      <c r="AF761" s="205"/>
      <c r="AG761" s="34" t="s">
        <v>59</v>
      </c>
      <c r="AH761" s="34">
        <v>30</v>
      </c>
      <c r="AI761" s="34">
        <v>30</v>
      </c>
      <c r="AJ761" s="34"/>
      <c r="AK761" s="34">
        <f t="shared" si="34"/>
        <v>0</v>
      </c>
      <c r="AL761" s="213">
        <f t="shared" si="33"/>
        <v>0</v>
      </c>
      <c r="AN761" s="214"/>
    </row>
    <row r="762" s="16" customFormat="1" ht="105" hidden="1" customHeight="1" spans="1:40">
      <c r="A762" s="33">
        <v>442</v>
      </c>
      <c r="B762" s="34" t="s">
        <v>864</v>
      </c>
      <c r="C762" s="34" t="s">
        <v>1399</v>
      </c>
      <c r="D762" s="34" t="s">
        <v>2934</v>
      </c>
      <c r="E762" s="34" t="s">
        <v>3341</v>
      </c>
      <c r="F762" s="34" t="s">
        <v>138</v>
      </c>
      <c r="G762" s="34" t="s">
        <v>3342</v>
      </c>
      <c r="H762" s="34" t="s">
        <v>48</v>
      </c>
      <c r="I762" s="59" t="s">
        <v>3343</v>
      </c>
      <c r="J762" s="34">
        <v>30</v>
      </c>
      <c r="K762" s="34">
        <v>30</v>
      </c>
      <c r="L762" s="34"/>
      <c r="M762" s="34"/>
      <c r="N762" s="59" t="s">
        <v>3344</v>
      </c>
      <c r="O762" s="59"/>
      <c r="P762" s="156">
        <v>73</v>
      </c>
      <c r="Q762" s="34" t="s">
        <v>52</v>
      </c>
      <c r="R762" s="34" t="s">
        <v>52</v>
      </c>
      <c r="S762" s="34" t="s">
        <v>52</v>
      </c>
      <c r="T762" s="40" t="s">
        <v>2938</v>
      </c>
      <c r="U762" s="34" t="s">
        <v>143</v>
      </c>
      <c r="V762" s="34" t="s">
        <v>144</v>
      </c>
      <c r="W762" s="87">
        <v>18287487666</v>
      </c>
      <c r="X762" s="34" t="s">
        <v>56</v>
      </c>
      <c r="Y762" s="107">
        <v>45352</v>
      </c>
      <c r="Z762" s="107">
        <v>45657</v>
      </c>
      <c r="AA762" s="104" t="s">
        <v>57</v>
      </c>
      <c r="AB762" s="34"/>
      <c r="AC762" s="34"/>
      <c r="AD762" s="115" t="s">
        <v>2939</v>
      </c>
      <c r="AE762" s="105"/>
      <c r="AF762" s="205"/>
      <c r="AG762" s="34" t="s">
        <v>59</v>
      </c>
      <c r="AH762" s="34">
        <v>30</v>
      </c>
      <c r="AI762" s="34">
        <v>30</v>
      </c>
      <c r="AJ762" s="34"/>
      <c r="AK762" s="34">
        <f t="shared" si="34"/>
        <v>0</v>
      </c>
      <c r="AL762" s="213">
        <f t="shared" si="33"/>
        <v>0</v>
      </c>
      <c r="AN762" s="214"/>
    </row>
    <row r="763" s="16" customFormat="1" ht="105" hidden="1" customHeight="1" spans="1:40">
      <c r="A763" s="34">
        <v>443</v>
      </c>
      <c r="B763" s="34" t="s">
        <v>864</v>
      </c>
      <c r="C763" s="34" t="s">
        <v>1399</v>
      </c>
      <c r="D763" s="34" t="s">
        <v>2934</v>
      </c>
      <c r="E763" s="34" t="s">
        <v>3345</v>
      </c>
      <c r="F763" s="34" t="s">
        <v>138</v>
      </c>
      <c r="G763" s="34" t="s">
        <v>613</v>
      </c>
      <c r="H763" s="34" t="s">
        <v>48</v>
      </c>
      <c r="I763" s="59" t="s">
        <v>3346</v>
      </c>
      <c r="J763" s="34">
        <v>30</v>
      </c>
      <c r="K763" s="34">
        <v>30</v>
      </c>
      <c r="L763" s="34"/>
      <c r="M763" s="34"/>
      <c r="N763" s="59" t="s">
        <v>3347</v>
      </c>
      <c r="O763" s="59"/>
      <c r="P763" s="156">
        <v>968</v>
      </c>
      <c r="Q763" s="34" t="s">
        <v>52</v>
      </c>
      <c r="R763" s="34" t="s">
        <v>52</v>
      </c>
      <c r="S763" s="34" t="s">
        <v>52</v>
      </c>
      <c r="T763" s="40" t="s">
        <v>2938</v>
      </c>
      <c r="U763" s="34" t="s">
        <v>143</v>
      </c>
      <c r="V763" s="34" t="s">
        <v>144</v>
      </c>
      <c r="W763" s="87">
        <v>18287487666</v>
      </c>
      <c r="X763" s="34" t="s">
        <v>56</v>
      </c>
      <c r="Y763" s="107">
        <v>45352</v>
      </c>
      <c r="Z763" s="107">
        <v>45657</v>
      </c>
      <c r="AA763" s="104" t="s">
        <v>57</v>
      </c>
      <c r="AB763" s="34"/>
      <c r="AC763" s="34"/>
      <c r="AD763" s="115" t="s">
        <v>2939</v>
      </c>
      <c r="AE763" s="105"/>
      <c r="AF763" s="205"/>
      <c r="AG763" s="34" t="s">
        <v>59</v>
      </c>
      <c r="AH763" s="34">
        <v>30</v>
      </c>
      <c r="AI763" s="34">
        <v>30</v>
      </c>
      <c r="AJ763" s="34"/>
      <c r="AK763" s="34">
        <f t="shared" si="34"/>
        <v>0</v>
      </c>
      <c r="AL763" s="213">
        <f t="shared" si="33"/>
        <v>0</v>
      </c>
      <c r="AN763" s="214"/>
    </row>
    <row r="764" s="16" customFormat="1" ht="105" hidden="1" customHeight="1" spans="1:40">
      <c r="A764" s="34">
        <v>444</v>
      </c>
      <c r="B764" s="34" t="s">
        <v>864</v>
      </c>
      <c r="C764" s="34" t="s">
        <v>1399</v>
      </c>
      <c r="D764" s="34" t="s">
        <v>2934</v>
      </c>
      <c r="E764" s="34" t="s">
        <v>3348</v>
      </c>
      <c r="F764" s="34" t="s">
        <v>138</v>
      </c>
      <c r="G764" s="34" t="s">
        <v>2375</v>
      </c>
      <c r="H764" s="34" t="s">
        <v>48</v>
      </c>
      <c r="I764" s="59" t="s">
        <v>3349</v>
      </c>
      <c r="J764" s="34">
        <v>30</v>
      </c>
      <c r="K764" s="34">
        <v>30</v>
      </c>
      <c r="L764" s="34"/>
      <c r="M764" s="34"/>
      <c r="N764" s="59" t="s">
        <v>3350</v>
      </c>
      <c r="O764" s="59"/>
      <c r="P764" s="156">
        <v>431</v>
      </c>
      <c r="Q764" s="34" t="s">
        <v>52</v>
      </c>
      <c r="R764" s="34" t="s">
        <v>52</v>
      </c>
      <c r="S764" s="34" t="s">
        <v>52</v>
      </c>
      <c r="T764" s="40" t="s">
        <v>2938</v>
      </c>
      <c r="U764" s="34" t="s">
        <v>143</v>
      </c>
      <c r="V764" s="34" t="s">
        <v>144</v>
      </c>
      <c r="W764" s="87">
        <v>18287487666</v>
      </c>
      <c r="X764" s="34" t="s">
        <v>56</v>
      </c>
      <c r="Y764" s="107">
        <v>45322</v>
      </c>
      <c r="Z764" s="107">
        <v>45657</v>
      </c>
      <c r="AA764" s="104" t="s">
        <v>57</v>
      </c>
      <c r="AB764" s="34"/>
      <c r="AC764" s="34"/>
      <c r="AD764" s="115" t="s">
        <v>2939</v>
      </c>
      <c r="AE764" s="105"/>
      <c r="AF764" s="205"/>
      <c r="AG764" s="34" t="s">
        <v>59</v>
      </c>
      <c r="AH764" s="34">
        <v>30</v>
      </c>
      <c r="AI764" s="34">
        <v>30</v>
      </c>
      <c r="AJ764" s="34"/>
      <c r="AK764" s="34">
        <f t="shared" si="34"/>
        <v>0</v>
      </c>
      <c r="AL764" s="213">
        <f t="shared" si="33"/>
        <v>0</v>
      </c>
      <c r="AN764" s="214"/>
    </row>
    <row r="765" s="16" customFormat="1" ht="105" hidden="1" customHeight="1" spans="1:40">
      <c r="A765" s="33">
        <v>445</v>
      </c>
      <c r="B765" s="34" t="s">
        <v>864</v>
      </c>
      <c r="C765" s="34" t="s">
        <v>1399</v>
      </c>
      <c r="D765" s="34" t="s">
        <v>2934</v>
      </c>
      <c r="E765" s="34" t="s">
        <v>3351</v>
      </c>
      <c r="F765" s="34" t="s">
        <v>138</v>
      </c>
      <c r="G765" s="34" t="s">
        <v>600</v>
      </c>
      <c r="H765" s="34" t="s">
        <v>48</v>
      </c>
      <c r="I765" s="59" t="s">
        <v>3352</v>
      </c>
      <c r="J765" s="34">
        <v>60</v>
      </c>
      <c r="K765" s="34">
        <v>60</v>
      </c>
      <c r="L765" s="34"/>
      <c r="M765" s="34"/>
      <c r="N765" s="59" t="s">
        <v>3353</v>
      </c>
      <c r="O765" s="59"/>
      <c r="P765" s="156">
        <v>964</v>
      </c>
      <c r="Q765" s="34" t="s">
        <v>52</v>
      </c>
      <c r="R765" s="34" t="s">
        <v>52</v>
      </c>
      <c r="S765" s="34" t="s">
        <v>52</v>
      </c>
      <c r="T765" s="40" t="s">
        <v>2938</v>
      </c>
      <c r="U765" s="34" t="s">
        <v>143</v>
      </c>
      <c r="V765" s="34" t="s">
        <v>144</v>
      </c>
      <c r="W765" s="87">
        <v>18287487666</v>
      </c>
      <c r="X765" s="34" t="s">
        <v>56</v>
      </c>
      <c r="Y765" s="107">
        <v>45322</v>
      </c>
      <c r="Z765" s="107">
        <v>45657</v>
      </c>
      <c r="AA765" s="104" t="s">
        <v>57</v>
      </c>
      <c r="AB765" s="34"/>
      <c r="AC765" s="34"/>
      <c r="AD765" s="115" t="s">
        <v>2939</v>
      </c>
      <c r="AE765" s="105"/>
      <c r="AF765" s="205"/>
      <c r="AG765" s="34" t="s">
        <v>59</v>
      </c>
      <c r="AH765" s="34">
        <v>60</v>
      </c>
      <c r="AI765" s="34">
        <v>60</v>
      </c>
      <c r="AJ765" s="34"/>
      <c r="AK765" s="34">
        <f t="shared" si="34"/>
        <v>0</v>
      </c>
      <c r="AL765" s="213">
        <f t="shared" si="33"/>
        <v>0</v>
      </c>
      <c r="AN765" s="214"/>
    </row>
    <row r="766" s="16" customFormat="1" ht="105" hidden="1" customHeight="1" spans="1:40">
      <c r="A766" s="34">
        <v>446</v>
      </c>
      <c r="B766" s="34" t="s">
        <v>864</v>
      </c>
      <c r="C766" s="34" t="s">
        <v>1399</v>
      </c>
      <c r="D766" s="34" t="s">
        <v>2934</v>
      </c>
      <c r="E766" s="34" t="s">
        <v>3354</v>
      </c>
      <c r="F766" s="34" t="s">
        <v>68</v>
      </c>
      <c r="G766" s="34" t="s">
        <v>3355</v>
      </c>
      <c r="H766" s="34" t="s">
        <v>48</v>
      </c>
      <c r="I766" s="59" t="s">
        <v>3356</v>
      </c>
      <c r="J766" s="34">
        <v>30</v>
      </c>
      <c r="K766" s="34">
        <v>30</v>
      </c>
      <c r="L766" s="34"/>
      <c r="M766" s="34"/>
      <c r="N766" s="59" t="s">
        <v>3357</v>
      </c>
      <c r="O766" s="59"/>
      <c r="P766" s="156">
        <v>3077</v>
      </c>
      <c r="Q766" s="34" t="s">
        <v>52</v>
      </c>
      <c r="R766" s="34" t="s">
        <v>52</v>
      </c>
      <c r="S766" s="34" t="s">
        <v>52</v>
      </c>
      <c r="T766" s="40" t="s">
        <v>2938</v>
      </c>
      <c r="U766" s="34" t="s">
        <v>363</v>
      </c>
      <c r="V766" s="34" t="s">
        <v>364</v>
      </c>
      <c r="W766" s="87">
        <v>15924765188</v>
      </c>
      <c r="X766" s="34" t="s">
        <v>56</v>
      </c>
      <c r="Y766" s="107">
        <v>45352</v>
      </c>
      <c r="Z766" s="107">
        <v>45657</v>
      </c>
      <c r="AA766" s="104" t="s">
        <v>57</v>
      </c>
      <c r="AB766" s="34"/>
      <c r="AC766" s="34"/>
      <c r="AD766" s="115" t="s">
        <v>2939</v>
      </c>
      <c r="AE766" s="105"/>
      <c r="AF766" s="205"/>
      <c r="AG766" s="34" t="s">
        <v>59</v>
      </c>
      <c r="AH766" s="34">
        <v>30</v>
      </c>
      <c r="AI766" s="34">
        <v>30</v>
      </c>
      <c r="AJ766" s="34"/>
      <c r="AK766" s="34">
        <f t="shared" si="34"/>
        <v>0</v>
      </c>
      <c r="AL766" s="213">
        <f t="shared" si="33"/>
        <v>0</v>
      </c>
      <c r="AN766" s="214"/>
    </row>
    <row r="767" s="16" customFormat="1" ht="105" hidden="1" customHeight="1" spans="1:40">
      <c r="A767" s="34">
        <v>447</v>
      </c>
      <c r="B767" s="34" t="s">
        <v>864</v>
      </c>
      <c r="C767" s="34" t="s">
        <v>1399</v>
      </c>
      <c r="D767" s="34" t="s">
        <v>2934</v>
      </c>
      <c r="E767" s="34" t="s">
        <v>3358</v>
      </c>
      <c r="F767" s="34" t="s">
        <v>68</v>
      </c>
      <c r="G767" s="34" t="s">
        <v>1448</v>
      </c>
      <c r="H767" s="34" t="s">
        <v>48</v>
      </c>
      <c r="I767" s="59" t="s">
        <v>3359</v>
      </c>
      <c r="J767" s="34">
        <v>30</v>
      </c>
      <c r="K767" s="34">
        <v>30</v>
      </c>
      <c r="L767" s="34"/>
      <c r="M767" s="34"/>
      <c r="N767" s="59" t="s">
        <v>3360</v>
      </c>
      <c r="O767" s="59"/>
      <c r="P767" s="156">
        <v>3552</v>
      </c>
      <c r="Q767" s="34" t="s">
        <v>52</v>
      </c>
      <c r="R767" s="34" t="s">
        <v>52</v>
      </c>
      <c r="S767" s="34" t="s">
        <v>52</v>
      </c>
      <c r="T767" s="40" t="s">
        <v>2938</v>
      </c>
      <c r="U767" s="34" t="s">
        <v>363</v>
      </c>
      <c r="V767" s="34" t="s">
        <v>364</v>
      </c>
      <c r="W767" s="87">
        <v>15924765188</v>
      </c>
      <c r="X767" s="34" t="s">
        <v>56</v>
      </c>
      <c r="Y767" s="107">
        <v>45352</v>
      </c>
      <c r="Z767" s="107">
        <v>45657</v>
      </c>
      <c r="AA767" s="104" t="s">
        <v>57</v>
      </c>
      <c r="AB767" s="34"/>
      <c r="AC767" s="34"/>
      <c r="AD767" s="115" t="s">
        <v>2939</v>
      </c>
      <c r="AE767" s="105"/>
      <c r="AF767" s="205"/>
      <c r="AG767" s="34" t="s">
        <v>59</v>
      </c>
      <c r="AH767" s="34">
        <v>30</v>
      </c>
      <c r="AI767" s="34">
        <v>30</v>
      </c>
      <c r="AJ767" s="34"/>
      <c r="AK767" s="34">
        <f t="shared" si="34"/>
        <v>0</v>
      </c>
      <c r="AL767" s="213">
        <f t="shared" si="33"/>
        <v>0</v>
      </c>
      <c r="AN767" s="214"/>
    </row>
    <row r="768" s="16" customFormat="1" ht="105" hidden="1" customHeight="1" spans="1:40">
      <c r="A768" s="33">
        <v>448</v>
      </c>
      <c r="B768" s="34" t="s">
        <v>864</v>
      </c>
      <c r="C768" s="34" t="s">
        <v>1399</v>
      </c>
      <c r="D768" s="34" t="s">
        <v>2934</v>
      </c>
      <c r="E768" s="34" t="s">
        <v>3361</v>
      </c>
      <c r="F768" s="34" t="s">
        <v>68</v>
      </c>
      <c r="G768" s="34" t="s">
        <v>3362</v>
      </c>
      <c r="H768" s="34" t="s">
        <v>48</v>
      </c>
      <c r="I768" s="59" t="s">
        <v>3363</v>
      </c>
      <c r="J768" s="34">
        <v>30</v>
      </c>
      <c r="K768" s="34">
        <v>30</v>
      </c>
      <c r="L768" s="34"/>
      <c r="M768" s="34"/>
      <c r="N768" s="59" t="s">
        <v>3364</v>
      </c>
      <c r="O768" s="59"/>
      <c r="P768" s="156">
        <v>4309</v>
      </c>
      <c r="Q768" s="34" t="s">
        <v>52</v>
      </c>
      <c r="R768" s="34" t="s">
        <v>52</v>
      </c>
      <c r="S768" s="34" t="s">
        <v>52</v>
      </c>
      <c r="T768" s="40" t="s">
        <v>2938</v>
      </c>
      <c r="U768" s="34" t="s">
        <v>363</v>
      </c>
      <c r="V768" s="34" t="s">
        <v>364</v>
      </c>
      <c r="W768" s="87">
        <v>15924765188</v>
      </c>
      <c r="X768" s="34" t="s">
        <v>56</v>
      </c>
      <c r="Y768" s="107">
        <v>45292</v>
      </c>
      <c r="Z768" s="107">
        <v>45627</v>
      </c>
      <c r="AA768" s="104" t="s">
        <v>57</v>
      </c>
      <c r="AB768" s="34"/>
      <c r="AC768" s="34"/>
      <c r="AD768" s="115" t="s">
        <v>2939</v>
      </c>
      <c r="AE768" s="105"/>
      <c r="AF768" s="205"/>
      <c r="AG768" s="34" t="s">
        <v>59</v>
      </c>
      <c r="AH768" s="34">
        <v>30</v>
      </c>
      <c r="AI768" s="34">
        <v>30</v>
      </c>
      <c r="AJ768" s="34"/>
      <c r="AK768" s="34">
        <f t="shared" si="34"/>
        <v>0</v>
      </c>
      <c r="AL768" s="213">
        <f t="shared" si="33"/>
        <v>0</v>
      </c>
      <c r="AN768" s="214"/>
    </row>
    <row r="769" s="16" customFormat="1" ht="105" hidden="1" customHeight="1" spans="1:40">
      <c r="A769" s="34">
        <v>449</v>
      </c>
      <c r="B769" s="34" t="s">
        <v>864</v>
      </c>
      <c r="C769" s="34" t="s">
        <v>1399</v>
      </c>
      <c r="D769" s="34" t="s">
        <v>2934</v>
      </c>
      <c r="E769" s="34" t="s">
        <v>3365</v>
      </c>
      <c r="F769" s="34" t="s">
        <v>68</v>
      </c>
      <c r="G769" s="34" t="s">
        <v>3366</v>
      </c>
      <c r="H769" s="34" t="s">
        <v>48</v>
      </c>
      <c r="I769" s="59" t="s">
        <v>3367</v>
      </c>
      <c r="J769" s="34">
        <v>30</v>
      </c>
      <c r="K769" s="34">
        <v>30</v>
      </c>
      <c r="L769" s="34"/>
      <c r="M769" s="34"/>
      <c r="N769" s="59" t="s">
        <v>3368</v>
      </c>
      <c r="O769" s="59"/>
      <c r="P769" s="156">
        <v>3480</v>
      </c>
      <c r="Q769" s="34" t="s">
        <v>52</v>
      </c>
      <c r="R769" s="34" t="s">
        <v>52</v>
      </c>
      <c r="S769" s="34" t="s">
        <v>52</v>
      </c>
      <c r="T769" s="40" t="s">
        <v>2938</v>
      </c>
      <c r="U769" s="34" t="s">
        <v>363</v>
      </c>
      <c r="V769" s="34" t="s">
        <v>364</v>
      </c>
      <c r="W769" s="87">
        <v>15924765188</v>
      </c>
      <c r="X769" s="34" t="s">
        <v>56</v>
      </c>
      <c r="Y769" s="107">
        <v>45292</v>
      </c>
      <c r="Z769" s="107">
        <v>45627</v>
      </c>
      <c r="AA769" s="104" t="s">
        <v>57</v>
      </c>
      <c r="AB769" s="34"/>
      <c r="AC769" s="34"/>
      <c r="AD769" s="115" t="s">
        <v>2939</v>
      </c>
      <c r="AE769" s="105"/>
      <c r="AF769" s="205"/>
      <c r="AG769" s="34" t="s">
        <v>59</v>
      </c>
      <c r="AH769" s="34">
        <v>30</v>
      </c>
      <c r="AI769" s="34">
        <v>30</v>
      </c>
      <c r="AJ769" s="34"/>
      <c r="AK769" s="34">
        <f t="shared" si="34"/>
        <v>0</v>
      </c>
      <c r="AL769" s="213">
        <f t="shared" si="33"/>
        <v>0</v>
      </c>
      <c r="AN769" s="214"/>
    </row>
    <row r="770" s="16" customFormat="1" ht="105" hidden="1" customHeight="1" spans="1:40">
      <c r="A770" s="34">
        <v>450</v>
      </c>
      <c r="B770" s="34" t="s">
        <v>864</v>
      </c>
      <c r="C770" s="34" t="s">
        <v>1399</v>
      </c>
      <c r="D770" s="34" t="s">
        <v>2934</v>
      </c>
      <c r="E770" s="34" t="s">
        <v>3369</v>
      </c>
      <c r="F770" s="34" t="s">
        <v>68</v>
      </c>
      <c r="G770" s="34" t="s">
        <v>968</v>
      </c>
      <c r="H770" s="34" t="s">
        <v>48</v>
      </c>
      <c r="I770" s="59" t="s">
        <v>3370</v>
      </c>
      <c r="J770" s="34">
        <v>30</v>
      </c>
      <c r="K770" s="34">
        <v>30</v>
      </c>
      <c r="L770" s="34"/>
      <c r="M770" s="34"/>
      <c r="N770" s="59" t="s">
        <v>3371</v>
      </c>
      <c r="O770" s="59"/>
      <c r="P770" s="156">
        <v>4988</v>
      </c>
      <c r="Q770" s="34" t="s">
        <v>52</v>
      </c>
      <c r="R770" s="34" t="s">
        <v>52</v>
      </c>
      <c r="S770" s="34" t="s">
        <v>52</v>
      </c>
      <c r="T770" s="40" t="s">
        <v>2938</v>
      </c>
      <c r="U770" s="34" t="s">
        <v>363</v>
      </c>
      <c r="V770" s="34" t="s">
        <v>364</v>
      </c>
      <c r="W770" s="87">
        <v>15924765188</v>
      </c>
      <c r="X770" s="34" t="s">
        <v>56</v>
      </c>
      <c r="Y770" s="107">
        <v>45292</v>
      </c>
      <c r="Z770" s="107">
        <v>45627</v>
      </c>
      <c r="AA770" s="104" t="s">
        <v>57</v>
      </c>
      <c r="AB770" s="34"/>
      <c r="AC770" s="34"/>
      <c r="AD770" s="115" t="s">
        <v>2939</v>
      </c>
      <c r="AE770" s="105"/>
      <c r="AF770" s="205"/>
      <c r="AG770" s="34" t="s">
        <v>59</v>
      </c>
      <c r="AH770" s="34">
        <v>30</v>
      </c>
      <c r="AI770" s="34">
        <v>30</v>
      </c>
      <c r="AJ770" s="34"/>
      <c r="AK770" s="34">
        <f t="shared" si="34"/>
        <v>0</v>
      </c>
      <c r="AL770" s="213">
        <f t="shared" si="33"/>
        <v>0</v>
      </c>
      <c r="AN770" s="214"/>
    </row>
    <row r="771" s="16" customFormat="1" ht="105" hidden="1" customHeight="1" spans="1:40">
      <c r="A771" s="33">
        <v>451</v>
      </c>
      <c r="B771" s="34" t="s">
        <v>864</v>
      </c>
      <c r="C771" s="34" t="s">
        <v>1399</v>
      </c>
      <c r="D771" s="34" t="s">
        <v>2934</v>
      </c>
      <c r="E771" s="34" t="s">
        <v>3372</v>
      </c>
      <c r="F771" s="34" t="s">
        <v>68</v>
      </c>
      <c r="G771" s="34" t="s">
        <v>3373</v>
      </c>
      <c r="H771" s="34" t="s">
        <v>48</v>
      </c>
      <c r="I771" s="59" t="s">
        <v>3367</v>
      </c>
      <c r="J771" s="34">
        <v>30</v>
      </c>
      <c r="K771" s="34">
        <v>30</v>
      </c>
      <c r="L771" s="34"/>
      <c r="M771" s="34"/>
      <c r="N771" s="59" t="s">
        <v>3374</v>
      </c>
      <c r="O771" s="59"/>
      <c r="P771" s="156">
        <v>2634</v>
      </c>
      <c r="Q771" s="34" t="s">
        <v>52</v>
      </c>
      <c r="R771" s="34" t="s">
        <v>52</v>
      </c>
      <c r="S771" s="34" t="s">
        <v>52</v>
      </c>
      <c r="T771" s="40" t="s">
        <v>2938</v>
      </c>
      <c r="U771" s="34" t="s">
        <v>363</v>
      </c>
      <c r="V771" s="34" t="s">
        <v>364</v>
      </c>
      <c r="W771" s="87">
        <v>15924765188</v>
      </c>
      <c r="X771" s="34" t="s">
        <v>56</v>
      </c>
      <c r="Y771" s="107">
        <v>45292</v>
      </c>
      <c r="Z771" s="107">
        <v>45627</v>
      </c>
      <c r="AA771" s="104" t="s">
        <v>57</v>
      </c>
      <c r="AB771" s="34"/>
      <c r="AC771" s="34"/>
      <c r="AD771" s="115" t="s">
        <v>2939</v>
      </c>
      <c r="AE771" s="105"/>
      <c r="AF771" s="205"/>
      <c r="AG771" s="34" t="s">
        <v>59</v>
      </c>
      <c r="AH771" s="34">
        <v>30</v>
      </c>
      <c r="AI771" s="34">
        <v>30</v>
      </c>
      <c r="AJ771" s="34"/>
      <c r="AK771" s="34">
        <f t="shared" si="34"/>
        <v>0</v>
      </c>
      <c r="AL771" s="213">
        <f t="shared" si="33"/>
        <v>0</v>
      </c>
      <c r="AN771" s="214"/>
    </row>
    <row r="772" s="16" customFormat="1" ht="105" hidden="1" customHeight="1" spans="1:40">
      <c r="A772" s="34">
        <v>452</v>
      </c>
      <c r="B772" s="34" t="s">
        <v>864</v>
      </c>
      <c r="C772" s="34" t="s">
        <v>1399</v>
      </c>
      <c r="D772" s="34" t="s">
        <v>2934</v>
      </c>
      <c r="E772" s="34" t="s">
        <v>3375</v>
      </c>
      <c r="F772" s="34" t="s">
        <v>68</v>
      </c>
      <c r="G772" s="34" t="s">
        <v>3376</v>
      </c>
      <c r="H772" s="34" t="s">
        <v>48</v>
      </c>
      <c r="I772" s="59" t="s">
        <v>3377</v>
      </c>
      <c r="J772" s="34">
        <v>30</v>
      </c>
      <c r="K772" s="34">
        <v>30</v>
      </c>
      <c r="L772" s="34"/>
      <c r="M772" s="34"/>
      <c r="N772" s="59" t="s">
        <v>3378</v>
      </c>
      <c r="O772" s="59"/>
      <c r="P772" s="156">
        <v>2670</v>
      </c>
      <c r="Q772" s="34" t="s">
        <v>52</v>
      </c>
      <c r="R772" s="34" t="s">
        <v>52</v>
      </c>
      <c r="S772" s="34" t="s">
        <v>52</v>
      </c>
      <c r="T772" s="40" t="s">
        <v>2938</v>
      </c>
      <c r="U772" s="34" t="s">
        <v>363</v>
      </c>
      <c r="V772" s="34" t="s">
        <v>364</v>
      </c>
      <c r="W772" s="87">
        <v>15924765188</v>
      </c>
      <c r="X772" s="34" t="s">
        <v>56</v>
      </c>
      <c r="Y772" s="107">
        <v>45292</v>
      </c>
      <c r="Z772" s="107">
        <v>45627</v>
      </c>
      <c r="AA772" s="104" t="s">
        <v>57</v>
      </c>
      <c r="AB772" s="34"/>
      <c r="AC772" s="34"/>
      <c r="AD772" s="115" t="s">
        <v>2939</v>
      </c>
      <c r="AE772" s="105"/>
      <c r="AF772" s="205"/>
      <c r="AG772" s="34" t="s">
        <v>59</v>
      </c>
      <c r="AH772" s="34">
        <v>30</v>
      </c>
      <c r="AI772" s="34">
        <v>30</v>
      </c>
      <c r="AJ772" s="34"/>
      <c r="AK772" s="34">
        <f t="shared" si="34"/>
        <v>0</v>
      </c>
      <c r="AL772" s="213">
        <f t="shared" si="33"/>
        <v>0</v>
      </c>
      <c r="AN772" s="214"/>
    </row>
    <row r="773" s="16" customFormat="1" ht="105" hidden="1" customHeight="1" spans="1:40">
      <c r="A773" s="34">
        <v>453</v>
      </c>
      <c r="B773" s="34" t="s">
        <v>864</v>
      </c>
      <c r="C773" s="34" t="s">
        <v>1399</v>
      </c>
      <c r="D773" s="34" t="s">
        <v>2934</v>
      </c>
      <c r="E773" s="34" t="s">
        <v>3379</v>
      </c>
      <c r="F773" s="34" t="s">
        <v>366</v>
      </c>
      <c r="G773" s="34" t="s">
        <v>2180</v>
      </c>
      <c r="H773" s="34" t="s">
        <v>48</v>
      </c>
      <c r="I773" s="59" t="s">
        <v>3380</v>
      </c>
      <c r="J773" s="34">
        <v>30</v>
      </c>
      <c r="K773" s="34">
        <v>30</v>
      </c>
      <c r="L773" s="34"/>
      <c r="M773" s="34"/>
      <c r="N773" s="59" t="s">
        <v>3381</v>
      </c>
      <c r="O773" s="59"/>
      <c r="P773" s="156">
        <v>1532</v>
      </c>
      <c r="Q773" s="34" t="s">
        <v>52</v>
      </c>
      <c r="R773" s="34" t="s">
        <v>52</v>
      </c>
      <c r="S773" s="34" t="s">
        <v>52</v>
      </c>
      <c r="T773" s="40" t="s">
        <v>2938</v>
      </c>
      <c r="U773" s="34" t="s">
        <v>371</v>
      </c>
      <c r="V773" s="34" t="s">
        <v>372</v>
      </c>
      <c r="W773" s="87">
        <v>13988998197</v>
      </c>
      <c r="X773" s="34" t="s">
        <v>56</v>
      </c>
      <c r="Y773" s="107">
        <v>45292</v>
      </c>
      <c r="Z773" s="107">
        <v>45627</v>
      </c>
      <c r="AA773" s="104" t="s">
        <v>57</v>
      </c>
      <c r="AB773" s="34"/>
      <c r="AC773" s="34"/>
      <c r="AD773" s="115" t="s">
        <v>2939</v>
      </c>
      <c r="AE773" s="105"/>
      <c r="AF773" s="205"/>
      <c r="AG773" s="34" t="s">
        <v>59</v>
      </c>
      <c r="AH773" s="34">
        <v>30</v>
      </c>
      <c r="AI773" s="34">
        <v>30</v>
      </c>
      <c r="AJ773" s="34"/>
      <c r="AK773" s="34">
        <f t="shared" si="34"/>
        <v>0</v>
      </c>
      <c r="AL773" s="213">
        <f t="shared" si="33"/>
        <v>0</v>
      </c>
      <c r="AN773" s="214"/>
    </row>
    <row r="774" s="16" customFormat="1" ht="105" hidden="1" customHeight="1" spans="1:40">
      <c r="A774" s="33">
        <v>454</v>
      </c>
      <c r="B774" s="34" t="s">
        <v>864</v>
      </c>
      <c r="C774" s="34" t="s">
        <v>1399</v>
      </c>
      <c r="D774" s="34" t="s">
        <v>2934</v>
      </c>
      <c r="E774" s="34" t="s">
        <v>3382</v>
      </c>
      <c r="F774" s="34" t="s">
        <v>366</v>
      </c>
      <c r="G774" s="34" t="s">
        <v>2779</v>
      </c>
      <c r="H774" s="34" t="s">
        <v>48</v>
      </c>
      <c r="I774" s="59" t="s">
        <v>3380</v>
      </c>
      <c r="J774" s="34">
        <v>30</v>
      </c>
      <c r="K774" s="34">
        <v>30</v>
      </c>
      <c r="L774" s="34"/>
      <c r="M774" s="34"/>
      <c r="N774" s="59" t="s">
        <v>3383</v>
      </c>
      <c r="O774" s="59"/>
      <c r="P774" s="156">
        <v>1078</v>
      </c>
      <c r="Q774" s="34" t="s">
        <v>52</v>
      </c>
      <c r="R774" s="34" t="s">
        <v>52</v>
      </c>
      <c r="S774" s="34" t="s">
        <v>52</v>
      </c>
      <c r="T774" s="40" t="s">
        <v>2938</v>
      </c>
      <c r="U774" s="34" t="s">
        <v>371</v>
      </c>
      <c r="V774" s="34" t="s">
        <v>372</v>
      </c>
      <c r="W774" s="87">
        <v>13988998197</v>
      </c>
      <c r="X774" s="34" t="s">
        <v>56</v>
      </c>
      <c r="Y774" s="107">
        <v>45292</v>
      </c>
      <c r="Z774" s="107">
        <v>45627</v>
      </c>
      <c r="AA774" s="104" t="s">
        <v>57</v>
      </c>
      <c r="AB774" s="34"/>
      <c r="AC774" s="34"/>
      <c r="AD774" s="115" t="s">
        <v>2939</v>
      </c>
      <c r="AE774" s="105"/>
      <c r="AF774" s="205"/>
      <c r="AG774" s="34" t="s">
        <v>59</v>
      </c>
      <c r="AH774" s="34">
        <v>30</v>
      </c>
      <c r="AI774" s="34">
        <v>30</v>
      </c>
      <c r="AJ774" s="34"/>
      <c r="AK774" s="34">
        <f t="shared" si="34"/>
        <v>0</v>
      </c>
      <c r="AL774" s="213">
        <f t="shared" si="33"/>
        <v>0</v>
      </c>
      <c r="AN774" s="214"/>
    </row>
    <row r="775" s="16" customFormat="1" ht="105" hidden="1" customHeight="1" spans="1:40">
      <c r="A775" s="34">
        <v>455</v>
      </c>
      <c r="B775" s="34" t="s">
        <v>864</v>
      </c>
      <c r="C775" s="34" t="s">
        <v>1399</v>
      </c>
      <c r="D775" s="34" t="s">
        <v>2934</v>
      </c>
      <c r="E775" s="34" t="s">
        <v>3384</v>
      </c>
      <c r="F775" s="34" t="s">
        <v>366</v>
      </c>
      <c r="G775" s="34" t="s">
        <v>3385</v>
      </c>
      <c r="H775" s="34" t="s">
        <v>48</v>
      </c>
      <c r="I775" s="59" t="s">
        <v>3386</v>
      </c>
      <c r="J775" s="34">
        <v>30</v>
      </c>
      <c r="K775" s="34">
        <v>30</v>
      </c>
      <c r="L775" s="34"/>
      <c r="M775" s="34"/>
      <c r="N775" s="59" t="s">
        <v>3387</v>
      </c>
      <c r="O775" s="59"/>
      <c r="P775" s="156">
        <v>525</v>
      </c>
      <c r="Q775" s="34" t="s">
        <v>52</v>
      </c>
      <c r="R775" s="34" t="s">
        <v>52</v>
      </c>
      <c r="S775" s="34" t="s">
        <v>52</v>
      </c>
      <c r="T775" s="40" t="s">
        <v>2938</v>
      </c>
      <c r="U775" s="34" t="s">
        <v>371</v>
      </c>
      <c r="V775" s="34" t="s">
        <v>372</v>
      </c>
      <c r="W775" s="87">
        <v>13988998197</v>
      </c>
      <c r="X775" s="34" t="s">
        <v>56</v>
      </c>
      <c r="Y775" s="107">
        <v>45292</v>
      </c>
      <c r="Z775" s="107">
        <v>45627</v>
      </c>
      <c r="AA775" s="104" t="s">
        <v>57</v>
      </c>
      <c r="AB775" s="34"/>
      <c r="AC775" s="34"/>
      <c r="AD775" s="115" t="s">
        <v>2939</v>
      </c>
      <c r="AE775" s="105"/>
      <c r="AF775" s="205"/>
      <c r="AG775" s="34" t="s">
        <v>59</v>
      </c>
      <c r="AH775" s="34">
        <v>30</v>
      </c>
      <c r="AI775" s="34">
        <v>30</v>
      </c>
      <c r="AJ775" s="34"/>
      <c r="AK775" s="34">
        <f t="shared" si="34"/>
        <v>0</v>
      </c>
      <c r="AL775" s="213">
        <f t="shared" si="33"/>
        <v>0</v>
      </c>
      <c r="AN775" s="214"/>
    </row>
    <row r="776" s="16" customFormat="1" ht="105" hidden="1" customHeight="1" spans="1:40">
      <c r="A776" s="34">
        <v>456</v>
      </c>
      <c r="B776" s="34" t="s">
        <v>864</v>
      </c>
      <c r="C776" s="34" t="s">
        <v>1399</v>
      </c>
      <c r="D776" s="34" t="s">
        <v>2934</v>
      </c>
      <c r="E776" s="34" t="s">
        <v>3388</v>
      </c>
      <c r="F776" s="34" t="s">
        <v>366</v>
      </c>
      <c r="G776" s="34" t="s">
        <v>2931</v>
      </c>
      <c r="H776" s="34" t="s">
        <v>48</v>
      </c>
      <c r="I776" s="59" t="s">
        <v>3380</v>
      </c>
      <c r="J776" s="34">
        <v>30</v>
      </c>
      <c r="K776" s="34">
        <v>30</v>
      </c>
      <c r="L776" s="34"/>
      <c r="M776" s="34"/>
      <c r="N776" s="59" t="s">
        <v>3389</v>
      </c>
      <c r="O776" s="59"/>
      <c r="P776" s="156">
        <v>727</v>
      </c>
      <c r="Q776" s="34" t="s">
        <v>52</v>
      </c>
      <c r="R776" s="34" t="s">
        <v>52</v>
      </c>
      <c r="S776" s="34" t="s">
        <v>52</v>
      </c>
      <c r="T776" s="40" t="s">
        <v>2938</v>
      </c>
      <c r="U776" s="34" t="s">
        <v>371</v>
      </c>
      <c r="V776" s="34" t="s">
        <v>372</v>
      </c>
      <c r="W776" s="87">
        <v>13988998197</v>
      </c>
      <c r="X776" s="34" t="s">
        <v>56</v>
      </c>
      <c r="Y776" s="107">
        <v>45292</v>
      </c>
      <c r="Z776" s="107">
        <v>45627</v>
      </c>
      <c r="AA776" s="104" t="s">
        <v>57</v>
      </c>
      <c r="AB776" s="34"/>
      <c r="AC776" s="34"/>
      <c r="AD776" s="115" t="s">
        <v>2939</v>
      </c>
      <c r="AE776" s="105"/>
      <c r="AF776" s="205"/>
      <c r="AG776" s="34" t="s">
        <v>59</v>
      </c>
      <c r="AH776" s="34">
        <v>30</v>
      </c>
      <c r="AI776" s="34">
        <v>30</v>
      </c>
      <c r="AJ776" s="34"/>
      <c r="AK776" s="34">
        <f t="shared" si="34"/>
        <v>0</v>
      </c>
      <c r="AL776" s="213">
        <f t="shared" si="33"/>
        <v>0</v>
      </c>
      <c r="AN776" s="214"/>
    </row>
    <row r="777" s="16" customFormat="1" ht="105" hidden="1" customHeight="1" spans="1:40">
      <c r="A777" s="33">
        <v>457</v>
      </c>
      <c r="B777" s="34" t="s">
        <v>864</v>
      </c>
      <c r="C777" s="34" t="s">
        <v>1399</v>
      </c>
      <c r="D777" s="34" t="s">
        <v>2934</v>
      </c>
      <c r="E777" s="34" t="s">
        <v>3390</v>
      </c>
      <c r="F777" s="34" t="s">
        <v>366</v>
      </c>
      <c r="G777" s="34" t="s">
        <v>840</v>
      </c>
      <c r="H777" s="34" t="s">
        <v>48</v>
      </c>
      <c r="I777" s="59" t="s">
        <v>3380</v>
      </c>
      <c r="J777" s="34">
        <v>30</v>
      </c>
      <c r="K777" s="34">
        <v>30</v>
      </c>
      <c r="L777" s="34"/>
      <c r="M777" s="34"/>
      <c r="N777" s="59" t="s">
        <v>3391</v>
      </c>
      <c r="O777" s="59"/>
      <c r="P777" s="156">
        <v>1035</v>
      </c>
      <c r="Q777" s="34" t="s">
        <v>52</v>
      </c>
      <c r="R777" s="34" t="s">
        <v>52</v>
      </c>
      <c r="S777" s="34" t="s">
        <v>52</v>
      </c>
      <c r="T777" s="40" t="s">
        <v>2938</v>
      </c>
      <c r="U777" s="34" t="s">
        <v>371</v>
      </c>
      <c r="V777" s="34" t="s">
        <v>372</v>
      </c>
      <c r="W777" s="87">
        <v>13988998197</v>
      </c>
      <c r="X777" s="34" t="s">
        <v>56</v>
      </c>
      <c r="Y777" s="107">
        <v>45292</v>
      </c>
      <c r="Z777" s="107">
        <v>45627</v>
      </c>
      <c r="AA777" s="104" t="s">
        <v>57</v>
      </c>
      <c r="AB777" s="34"/>
      <c r="AC777" s="34"/>
      <c r="AD777" s="115" t="s">
        <v>2939</v>
      </c>
      <c r="AE777" s="105"/>
      <c r="AF777" s="205"/>
      <c r="AG777" s="34" t="s">
        <v>59</v>
      </c>
      <c r="AH777" s="34">
        <v>30</v>
      </c>
      <c r="AI777" s="34">
        <v>30</v>
      </c>
      <c r="AJ777" s="34"/>
      <c r="AK777" s="34">
        <f t="shared" si="34"/>
        <v>0</v>
      </c>
      <c r="AL777" s="213">
        <f t="shared" si="33"/>
        <v>0</v>
      </c>
      <c r="AN777" s="214"/>
    </row>
    <row r="778" s="16" customFormat="1" ht="105" hidden="1" customHeight="1" spans="1:40">
      <c r="A778" s="34">
        <v>458</v>
      </c>
      <c r="B778" s="34" t="s">
        <v>864</v>
      </c>
      <c r="C778" s="34" t="s">
        <v>1399</v>
      </c>
      <c r="D778" s="34" t="s">
        <v>2934</v>
      </c>
      <c r="E778" s="34" t="s">
        <v>3392</v>
      </c>
      <c r="F778" s="34" t="s">
        <v>366</v>
      </c>
      <c r="G778" s="34" t="s">
        <v>3393</v>
      </c>
      <c r="H778" s="34" t="s">
        <v>48</v>
      </c>
      <c r="I778" s="59" t="s">
        <v>3380</v>
      </c>
      <c r="J778" s="34">
        <v>30</v>
      </c>
      <c r="K778" s="34">
        <v>30</v>
      </c>
      <c r="L778" s="34"/>
      <c r="M778" s="34"/>
      <c r="N778" s="59" t="s">
        <v>3394</v>
      </c>
      <c r="O778" s="59"/>
      <c r="P778" s="156">
        <v>1802</v>
      </c>
      <c r="Q778" s="34" t="s">
        <v>52</v>
      </c>
      <c r="R778" s="34" t="s">
        <v>52</v>
      </c>
      <c r="S778" s="34" t="s">
        <v>52</v>
      </c>
      <c r="T778" s="40" t="s">
        <v>2938</v>
      </c>
      <c r="U778" s="34" t="s">
        <v>371</v>
      </c>
      <c r="V778" s="34" t="s">
        <v>372</v>
      </c>
      <c r="W778" s="87">
        <v>13988998197</v>
      </c>
      <c r="X778" s="34" t="s">
        <v>56</v>
      </c>
      <c r="Y778" s="107">
        <v>45292</v>
      </c>
      <c r="Z778" s="107">
        <v>45627</v>
      </c>
      <c r="AA778" s="104" t="s">
        <v>57</v>
      </c>
      <c r="AB778" s="34"/>
      <c r="AC778" s="34"/>
      <c r="AD778" s="115" t="s">
        <v>2939</v>
      </c>
      <c r="AE778" s="105"/>
      <c r="AF778" s="205"/>
      <c r="AG778" s="34" t="s">
        <v>59</v>
      </c>
      <c r="AH778" s="34">
        <v>30</v>
      </c>
      <c r="AI778" s="34">
        <v>30</v>
      </c>
      <c r="AJ778" s="34"/>
      <c r="AK778" s="34">
        <f t="shared" si="34"/>
        <v>0</v>
      </c>
      <c r="AL778" s="213">
        <f t="shared" si="33"/>
        <v>0</v>
      </c>
      <c r="AN778" s="214"/>
    </row>
    <row r="779" s="16" customFormat="1" ht="128" hidden="1" customHeight="1" spans="1:40">
      <c r="A779" s="34">
        <v>459</v>
      </c>
      <c r="B779" s="34" t="s">
        <v>864</v>
      </c>
      <c r="C779" s="34" t="s">
        <v>1399</v>
      </c>
      <c r="D779" s="34" t="s">
        <v>2934</v>
      </c>
      <c r="E779" s="34" t="s">
        <v>3395</v>
      </c>
      <c r="F779" s="34" t="s">
        <v>654</v>
      </c>
      <c r="G779" s="34" t="s">
        <v>655</v>
      </c>
      <c r="H779" s="34" t="s">
        <v>48</v>
      </c>
      <c r="I779" s="59" t="s">
        <v>3396</v>
      </c>
      <c r="J779" s="34">
        <v>30</v>
      </c>
      <c r="K779" s="34">
        <v>30</v>
      </c>
      <c r="L779" s="34"/>
      <c r="M779" s="34"/>
      <c r="N779" s="59" t="s">
        <v>3397</v>
      </c>
      <c r="O779" s="59"/>
      <c r="P779" s="156">
        <v>879</v>
      </c>
      <c r="Q779" s="34" t="s">
        <v>52</v>
      </c>
      <c r="R779" s="34" t="s">
        <v>52</v>
      </c>
      <c r="S779" s="34" t="s">
        <v>52</v>
      </c>
      <c r="T779" s="40" t="s">
        <v>2938</v>
      </c>
      <c r="U779" s="34" t="s">
        <v>658</v>
      </c>
      <c r="V779" s="34" t="s">
        <v>775</v>
      </c>
      <c r="W779" s="87">
        <v>13887465176</v>
      </c>
      <c r="X779" s="34" t="s">
        <v>56</v>
      </c>
      <c r="Y779" s="107">
        <v>45352</v>
      </c>
      <c r="Z779" s="107">
        <v>45505</v>
      </c>
      <c r="AA779" s="104" t="s">
        <v>57</v>
      </c>
      <c r="AB779" s="34"/>
      <c r="AC779" s="34"/>
      <c r="AD779" s="115" t="s">
        <v>2939</v>
      </c>
      <c r="AE779" s="105"/>
      <c r="AF779" s="205"/>
      <c r="AG779" s="34" t="s">
        <v>59</v>
      </c>
      <c r="AH779" s="34">
        <v>30</v>
      </c>
      <c r="AI779" s="34">
        <v>30</v>
      </c>
      <c r="AJ779" s="34"/>
      <c r="AK779" s="34">
        <f t="shared" si="34"/>
        <v>0</v>
      </c>
      <c r="AL779" s="213">
        <f t="shared" si="33"/>
        <v>0</v>
      </c>
      <c r="AN779" s="214"/>
    </row>
    <row r="780" s="16" customFormat="1" ht="105" hidden="1" customHeight="1" spans="1:40">
      <c r="A780" s="33">
        <v>460</v>
      </c>
      <c r="B780" s="34" t="s">
        <v>864</v>
      </c>
      <c r="C780" s="34" t="s">
        <v>1399</v>
      </c>
      <c r="D780" s="34" t="s">
        <v>2934</v>
      </c>
      <c r="E780" s="34" t="s">
        <v>3398</v>
      </c>
      <c r="F780" s="34" t="s">
        <v>270</v>
      </c>
      <c r="G780" s="34" t="s">
        <v>3399</v>
      </c>
      <c r="H780" s="34" t="s">
        <v>48</v>
      </c>
      <c r="I780" s="59" t="s">
        <v>3400</v>
      </c>
      <c r="J780" s="34">
        <v>30</v>
      </c>
      <c r="K780" s="34">
        <v>30</v>
      </c>
      <c r="L780" s="34"/>
      <c r="M780" s="34"/>
      <c r="N780" s="59" t="s">
        <v>3401</v>
      </c>
      <c r="O780" s="59"/>
      <c r="P780" s="156">
        <v>2248</v>
      </c>
      <c r="Q780" s="34" t="s">
        <v>52</v>
      </c>
      <c r="R780" s="34" t="s">
        <v>52</v>
      </c>
      <c r="S780" s="34" t="s">
        <v>52</v>
      </c>
      <c r="T780" s="40" t="s">
        <v>2938</v>
      </c>
      <c r="U780" s="34" t="s">
        <v>275</v>
      </c>
      <c r="V780" s="34" t="s">
        <v>276</v>
      </c>
      <c r="W780" s="87">
        <v>13769765966</v>
      </c>
      <c r="X780" s="34" t="s">
        <v>56</v>
      </c>
      <c r="Y780" s="107">
        <v>45292</v>
      </c>
      <c r="Z780" s="107">
        <v>45638</v>
      </c>
      <c r="AA780" s="104" t="s">
        <v>57</v>
      </c>
      <c r="AB780" s="34"/>
      <c r="AC780" s="34"/>
      <c r="AD780" s="115" t="s">
        <v>2939</v>
      </c>
      <c r="AE780" s="105"/>
      <c r="AF780" s="205"/>
      <c r="AG780" s="34" t="s">
        <v>59</v>
      </c>
      <c r="AH780" s="34">
        <v>30</v>
      </c>
      <c r="AI780" s="34">
        <v>30</v>
      </c>
      <c r="AJ780" s="34"/>
      <c r="AK780" s="34">
        <f t="shared" si="34"/>
        <v>0</v>
      </c>
      <c r="AL780" s="213">
        <f t="shared" si="33"/>
        <v>0</v>
      </c>
      <c r="AN780" s="214"/>
    </row>
    <row r="781" s="16" customFormat="1" ht="105" hidden="1" customHeight="1" spans="1:40">
      <c r="A781" s="34">
        <v>461</v>
      </c>
      <c r="B781" s="34" t="s">
        <v>864</v>
      </c>
      <c r="C781" s="34" t="s">
        <v>1399</v>
      </c>
      <c r="D781" s="34" t="s">
        <v>2934</v>
      </c>
      <c r="E781" s="34" t="s">
        <v>3402</v>
      </c>
      <c r="F781" s="34" t="s">
        <v>270</v>
      </c>
      <c r="G781" s="34" t="s">
        <v>3403</v>
      </c>
      <c r="H781" s="34" t="s">
        <v>48</v>
      </c>
      <c r="I781" s="59" t="s">
        <v>3404</v>
      </c>
      <c r="J781" s="34">
        <v>30</v>
      </c>
      <c r="K781" s="34">
        <v>30</v>
      </c>
      <c r="L781" s="34"/>
      <c r="M781" s="34"/>
      <c r="N781" s="59" t="s">
        <v>3405</v>
      </c>
      <c r="O781" s="59"/>
      <c r="P781" s="156">
        <v>3391</v>
      </c>
      <c r="Q781" s="34" t="s">
        <v>52</v>
      </c>
      <c r="R781" s="34" t="s">
        <v>52</v>
      </c>
      <c r="S781" s="34" t="s">
        <v>52</v>
      </c>
      <c r="T781" s="40" t="s">
        <v>2938</v>
      </c>
      <c r="U781" s="34" t="s">
        <v>275</v>
      </c>
      <c r="V781" s="34" t="s">
        <v>276</v>
      </c>
      <c r="W781" s="87">
        <v>13769765966</v>
      </c>
      <c r="X781" s="34" t="s">
        <v>56</v>
      </c>
      <c r="Y781" s="107">
        <v>45292</v>
      </c>
      <c r="Z781" s="107">
        <v>45638</v>
      </c>
      <c r="AA781" s="104" t="s">
        <v>57</v>
      </c>
      <c r="AB781" s="34"/>
      <c r="AC781" s="34"/>
      <c r="AD781" s="115" t="s">
        <v>2939</v>
      </c>
      <c r="AE781" s="105"/>
      <c r="AF781" s="205"/>
      <c r="AG781" s="34" t="s">
        <v>59</v>
      </c>
      <c r="AH781" s="34">
        <v>30</v>
      </c>
      <c r="AI781" s="34">
        <v>30</v>
      </c>
      <c r="AJ781" s="34"/>
      <c r="AK781" s="34">
        <f t="shared" si="34"/>
        <v>0</v>
      </c>
      <c r="AL781" s="213">
        <f t="shared" si="33"/>
        <v>0</v>
      </c>
      <c r="AN781" s="214"/>
    </row>
    <row r="782" s="16" customFormat="1" ht="105" hidden="1" customHeight="1" spans="1:40">
      <c r="A782" s="34">
        <v>462</v>
      </c>
      <c r="B782" s="34" t="s">
        <v>864</v>
      </c>
      <c r="C782" s="34" t="s">
        <v>1399</v>
      </c>
      <c r="D782" s="34" t="s">
        <v>2934</v>
      </c>
      <c r="E782" s="34" t="s">
        <v>3406</v>
      </c>
      <c r="F782" s="34" t="s">
        <v>270</v>
      </c>
      <c r="G782" s="34" t="s">
        <v>3407</v>
      </c>
      <c r="H782" s="34" t="s">
        <v>48</v>
      </c>
      <c r="I782" s="59" t="s">
        <v>3404</v>
      </c>
      <c r="J782" s="34">
        <v>30</v>
      </c>
      <c r="K782" s="34">
        <v>30</v>
      </c>
      <c r="L782" s="34"/>
      <c r="M782" s="34"/>
      <c r="N782" s="59" t="s">
        <v>3408</v>
      </c>
      <c r="O782" s="59"/>
      <c r="P782" s="156">
        <v>4111</v>
      </c>
      <c r="Q782" s="34" t="s">
        <v>52</v>
      </c>
      <c r="R782" s="34" t="s">
        <v>52</v>
      </c>
      <c r="S782" s="34" t="s">
        <v>52</v>
      </c>
      <c r="T782" s="40" t="s">
        <v>2938</v>
      </c>
      <c r="U782" s="34" t="s">
        <v>275</v>
      </c>
      <c r="V782" s="34" t="s">
        <v>276</v>
      </c>
      <c r="W782" s="87">
        <v>13769765966</v>
      </c>
      <c r="X782" s="34" t="s">
        <v>56</v>
      </c>
      <c r="Y782" s="107">
        <v>45292</v>
      </c>
      <c r="Z782" s="107">
        <v>45638</v>
      </c>
      <c r="AA782" s="104" t="s">
        <v>57</v>
      </c>
      <c r="AB782" s="34"/>
      <c r="AC782" s="34"/>
      <c r="AD782" s="115" t="s">
        <v>2939</v>
      </c>
      <c r="AE782" s="105"/>
      <c r="AF782" s="205"/>
      <c r="AG782" s="34" t="s">
        <v>59</v>
      </c>
      <c r="AH782" s="34">
        <v>30</v>
      </c>
      <c r="AI782" s="34">
        <v>30</v>
      </c>
      <c r="AJ782" s="34"/>
      <c r="AK782" s="34">
        <f t="shared" si="34"/>
        <v>0</v>
      </c>
      <c r="AL782" s="213">
        <f t="shared" si="33"/>
        <v>0</v>
      </c>
      <c r="AN782" s="214"/>
    </row>
    <row r="783" s="16" customFormat="1" ht="105" hidden="1" customHeight="1" spans="1:40">
      <c r="A783" s="33">
        <v>463</v>
      </c>
      <c r="B783" s="34" t="s">
        <v>864</v>
      </c>
      <c r="C783" s="34" t="s">
        <v>1399</v>
      </c>
      <c r="D783" s="34" t="s">
        <v>2934</v>
      </c>
      <c r="E783" s="34" t="s">
        <v>3409</v>
      </c>
      <c r="F783" s="34" t="s">
        <v>270</v>
      </c>
      <c r="G783" s="34" t="s">
        <v>1940</v>
      </c>
      <c r="H783" s="34" t="s">
        <v>48</v>
      </c>
      <c r="I783" s="59" t="s">
        <v>3410</v>
      </c>
      <c r="J783" s="34">
        <v>30</v>
      </c>
      <c r="K783" s="34">
        <v>30</v>
      </c>
      <c r="L783" s="34"/>
      <c r="M783" s="34"/>
      <c r="N783" s="59" t="s">
        <v>3411</v>
      </c>
      <c r="O783" s="59"/>
      <c r="P783" s="156">
        <v>2397</v>
      </c>
      <c r="Q783" s="34" t="s">
        <v>52</v>
      </c>
      <c r="R783" s="34" t="s">
        <v>52</v>
      </c>
      <c r="S783" s="34" t="s">
        <v>52</v>
      </c>
      <c r="T783" s="40" t="s">
        <v>2938</v>
      </c>
      <c r="U783" s="34" t="s">
        <v>275</v>
      </c>
      <c r="V783" s="34" t="s">
        <v>276</v>
      </c>
      <c r="W783" s="87">
        <v>13769765966</v>
      </c>
      <c r="X783" s="34" t="s">
        <v>56</v>
      </c>
      <c r="Y783" s="107">
        <v>45292</v>
      </c>
      <c r="Z783" s="107">
        <v>45638</v>
      </c>
      <c r="AA783" s="104" t="s">
        <v>57</v>
      </c>
      <c r="AB783" s="34"/>
      <c r="AC783" s="34"/>
      <c r="AD783" s="115" t="s">
        <v>2939</v>
      </c>
      <c r="AE783" s="105"/>
      <c r="AF783" s="205"/>
      <c r="AG783" s="34" t="s">
        <v>59</v>
      </c>
      <c r="AH783" s="34">
        <v>30</v>
      </c>
      <c r="AI783" s="34">
        <v>30</v>
      </c>
      <c r="AJ783" s="34"/>
      <c r="AK783" s="34">
        <f t="shared" si="34"/>
        <v>0</v>
      </c>
      <c r="AL783" s="213">
        <f t="shared" si="33"/>
        <v>0</v>
      </c>
      <c r="AN783" s="214"/>
    </row>
    <row r="784" s="16" customFormat="1" ht="105" hidden="1" customHeight="1" spans="1:40">
      <c r="A784" s="34">
        <v>464</v>
      </c>
      <c r="B784" s="34" t="s">
        <v>864</v>
      </c>
      <c r="C784" s="34" t="s">
        <v>1399</v>
      </c>
      <c r="D784" s="34" t="s">
        <v>2934</v>
      </c>
      <c r="E784" s="34" t="s">
        <v>3412</v>
      </c>
      <c r="F784" s="34" t="s">
        <v>270</v>
      </c>
      <c r="G784" s="34" t="s">
        <v>3413</v>
      </c>
      <c r="H784" s="34" t="s">
        <v>48</v>
      </c>
      <c r="I784" s="59" t="s">
        <v>3414</v>
      </c>
      <c r="J784" s="34">
        <v>30</v>
      </c>
      <c r="K784" s="34">
        <v>30</v>
      </c>
      <c r="L784" s="34"/>
      <c r="M784" s="34"/>
      <c r="N784" s="59" t="s">
        <v>3415</v>
      </c>
      <c r="O784" s="59"/>
      <c r="P784" s="156">
        <v>585</v>
      </c>
      <c r="Q784" s="34" t="s">
        <v>52</v>
      </c>
      <c r="R784" s="34" t="s">
        <v>52</v>
      </c>
      <c r="S784" s="34" t="s">
        <v>52</v>
      </c>
      <c r="T784" s="40" t="s">
        <v>2938</v>
      </c>
      <c r="U784" s="34" t="s">
        <v>275</v>
      </c>
      <c r="V784" s="34" t="s">
        <v>276</v>
      </c>
      <c r="W784" s="87">
        <v>13769765966</v>
      </c>
      <c r="X784" s="34" t="s">
        <v>56</v>
      </c>
      <c r="Y784" s="107">
        <v>45292</v>
      </c>
      <c r="Z784" s="107">
        <v>45638</v>
      </c>
      <c r="AA784" s="104" t="s">
        <v>57</v>
      </c>
      <c r="AB784" s="34"/>
      <c r="AC784" s="34"/>
      <c r="AD784" s="115" t="s">
        <v>2939</v>
      </c>
      <c r="AE784" s="105"/>
      <c r="AF784" s="205"/>
      <c r="AG784" s="34" t="s">
        <v>59</v>
      </c>
      <c r="AH784" s="34">
        <v>30</v>
      </c>
      <c r="AI784" s="34">
        <v>30</v>
      </c>
      <c r="AJ784" s="34"/>
      <c r="AK784" s="34">
        <f t="shared" si="34"/>
        <v>0</v>
      </c>
      <c r="AL784" s="213">
        <f t="shared" si="33"/>
        <v>0</v>
      </c>
      <c r="AN784" s="214"/>
    </row>
    <row r="785" s="16" customFormat="1" ht="105" hidden="1" customHeight="1" spans="1:40">
      <c r="A785" s="34">
        <v>465</v>
      </c>
      <c r="B785" s="34" t="s">
        <v>864</v>
      </c>
      <c r="C785" s="34" t="s">
        <v>1399</v>
      </c>
      <c r="D785" s="34" t="s">
        <v>2934</v>
      </c>
      <c r="E785" s="34" t="s">
        <v>3416</v>
      </c>
      <c r="F785" s="34" t="s">
        <v>270</v>
      </c>
      <c r="G785" s="34" t="s">
        <v>3417</v>
      </c>
      <c r="H785" s="34" t="s">
        <v>48</v>
      </c>
      <c r="I785" s="59" t="s">
        <v>3414</v>
      </c>
      <c r="J785" s="34">
        <v>30</v>
      </c>
      <c r="K785" s="34">
        <v>30</v>
      </c>
      <c r="L785" s="34"/>
      <c r="M785" s="34"/>
      <c r="N785" s="59" t="s">
        <v>3418</v>
      </c>
      <c r="O785" s="59"/>
      <c r="P785" s="156">
        <v>2877</v>
      </c>
      <c r="Q785" s="34" t="s">
        <v>52</v>
      </c>
      <c r="R785" s="34" t="s">
        <v>52</v>
      </c>
      <c r="S785" s="34" t="s">
        <v>52</v>
      </c>
      <c r="T785" s="40" t="s">
        <v>2938</v>
      </c>
      <c r="U785" s="34" t="s">
        <v>275</v>
      </c>
      <c r="V785" s="34" t="s">
        <v>276</v>
      </c>
      <c r="W785" s="87">
        <v>13769765966</v>
      </c>
      <c r="X785" s="34" t="s">
        <v>56</v>
      </c>
      <c r="Y785" s="107">
        <v>45292</v>
      </c>
      <c r="Z785" s="107">
        <v>45638</v>
      </c>
      <c r="AA785" s="104" t="s">
        <v>57</v>
      </c>
      <c r="AB785" s="34"/>
      <c r="AC785" s="34"/>
      <c r="AD785" s="115" t="s">
        <v>2939</v>
      </c>
      <c r="AE785" s="105"/>
      <c r="AF785" s="205"/>
      <c r="AG785" s="34" t="s">
        <v>59</v>
      </c>
      <c r="AH785" s="34">
        <v>30</v>
      </c>
      <c r="AI785" s="34">
        <v>30</v>
      </c>
      <c r="AJ785" s="34"/>
      <c r="AK785" s="34">
        <f t="shared" si="34"/>
        <v>0</v>
      </c>
      <c r="AL785" s="213">
        <f t="shared" si="33"/>
        <v>0</v>
      </c>
      <c r="AN785" s="214"/>
    </row>
    <row r="786" s="16" customFormat="1" ht="105" hidden="1" customHeight="1" spans="1:40">
      <c r="A786" s="33">
        <v>466</v>
      </c>
      <c r="B786" s="34" t="s">
        <v>864</v>
      </c>
      <c r="C786" s="34" t="s">
        <v>1399</v>
      </c>
      <c r="D786" s="34" t="s">
        <v>2934</v>
      </c>
      <c r="E786" s="34" t="s">
        <v>3419</v>
      </c>
      <c r="F786" s="34" t="s">
        <v>270</v>
      </c>
      <c r="G786" s="34" t="s">
        <v>3420</v>
      </c>
      <c r="H786" s="34" t="s">
        <v>48</v>
      </c>
      <c r="I786" s="59" t="s">
        <v>3414</v>
      </c>
      <c r="J786" s="34">
        <v>30</v>
      </c>
      <c r="K786" s="34">
        <v>30</v>
      </c>
      <c r="L786" s="34"/>
      <c r="M786" s="34"/>
      <c r="N786" s="59" t="s">
        <v>3421</v>
      </c>
      <c r="O786" s="59"/>
      <c r="P786" s="156">
        <v>983</v>
      </c>
      <c r="Q786" s="34" t="s">
        <v>52</v>
      </c>
      <c r="R786" s="34" t="s">
        <v>52</v>
      </c>
      <c r="S786" s="34" t="s">
        <v>52</v>
      </c>
      <c r="T786" s="40" t="s">
        <v>2938</v>
      </c>
      <c r="U786" s="34" t="s">
        <v>275</v>
      </c>
      <c r="V786" s="34" t="s">
        <v>276</v>
      </c>
      <c r="W786" s="87">
        <v>13769765966</v>
      </c>
      <c r="X786" s="34" t="s">
        <v>56</v>
      </c>
      <c r="Y786" s="107">
        <v>45292</v>
      </c>
      <c r="Z786" s="107">
        <v>45638</v>
      </c>
      <c r="AA786" s="104" t="s">
        <v>57</v>
      </c>
      <c r="AB786" s="34"/>
      <c r="AC786" s="34"/>
      <c r="AD786" s="115" t="s">
        <v>2939</v>
      </c>
      <c r="AE786" s="105"/>
      <c r="AF786" s="205"/>
      <c r="AG786" s="34" t="s">
        <v>59</v>
      </c>
      <c r="AH786" s="34">
        <v>30</v>
      </c>
      <c r="AI786" s="34">
        <v>30</v>
      </c>
      <c r="AJ786" s="34"/>
      <c r="AK786" s="34">
        <f t="shared" si="34"/>
        <v>0</v>
      </c>
      <c r="AL786" s="213">
        <f t="shared" si="33"/>
        <v>0</v>
      </c>
      <c r="AN786" s="214"/>
    </row>
    <row r="787" s="16" customFormat="1" ht="105" hidden="1" customHeight="1" spans="1:40">
      <c r="A787" s="34">
        <v>467</v>
      </c>
      <c r="B787" s="34" t="s">
        <v>864</v>
      </c>
      <c r="C787" s="34" t="s">
        <v>1399</v>
      </c>
      <c r="D787" s="34" t="s">
        <v>2934</v>
      </c>
      <c r="E787" s="34" t="s">
        <v>3422</v>
      </c>
      <c r="F787" s="34" t="s">
        <v>270</v>
      </c>
      <c r="G787" s="34" t="s">
        <v>3423</v>
      </c>
      <c r="H787" s="34" t="s">
        <v>48</v>
      </c>
      <c r="I787" s="59" t="s">
        <v>3424</v>
      </c>
      <c r="J787" s="34">
        <v>30</v>
      </c>
      <c r="K787" s="34">
        <v>30</v>
      </c>
      <c r="L787" s="34"/>
      <c r="M787" s="34"/>
      <c r="N787" s="59" t="s">
        <v>3425</v>
      </c>
      <c r="O787" s="59"/>
      <c r="P787" s="156">
        <v>3339</v>
      </c>
      <c r="Q787" s="34" t="s">
        <v>52</v>
      </c>
      <c r="R787" s="34" t="s">
        <v>52</v>
      </c>
      <c r="S787" s="34" t="s">
        <v>52</v>
      </c>
      <c r="T787" s="40" t="s">
        <v>2938</v>
      </c>
      <c r="U787" s="34" t="s">
        <v>275</v>
      </c>
      <c r="V787" s="34" t="s">
        <v>276</v>
      </c>
      <c r="W787" s="87">
        <v>13769765966</v>
      </c>
      <c r="X787" s="34" t="s">
        <v>56</v>
      </c>
      <c r="Y787" s="107">
        <v>45292</v>
      </c>
      <c r="Z787" s="107">
        <v>45638</v>
      </c>
      <c r="AA787" s="104" t="s">
        <v>57</v>
      </c>
      <c r="AB787" s="34"/>
      <c r="AC787" s="34"/>
      <c r="AD787" s="115" t="s">
        <v>2939</v>
      </c>
      <c r="AE787" s="105"/>
      <c r="AF787" s="205"/>
      <c r="AG787" s="34" t="s">
        <v>59</v>
      </c>
      <c r="AH787" s="34">
        <v>30</v>
      </c>
      <c r="AI787" s="34">
        <v>30</v>
      </c>
      <c r="AJ787" s="34"/>
      <c r="AK787" s="34">
        <f t="shared" si="34"/>
        <v>0</v>
      </c>
      <c r="AL787" s="213">
        <f t="shared" si="33"/>
        <v>0</v>
      </c>
      <c r="AN787" s="214"/>
    </row>
    <row r="788" s="16" customFormat="1" ht="105" hidden="1" customHeight="1" spans="1:40">
      <c r="A788" s="34">
        <v>468</v>
      </c>
      <c r="B788" s="34" t="s">
        <v>864</v>
      </c>
      <c r="C788" s="34" t="s">
        <v>1399</v>
      </c>
      <c r="D788" s="34" t="s">
        <v>2934</v>
      </c>
      <c r="E788" s="34" t="s">
        <v>3426</v>
      </c>
      <c r="F788" s="34" t="s">
        <v>270</v>
      </c>
      <c r="G788" s="34" t="s">
        <v>3427</v>
      </c>
      <c r="H788" s="34" t="s">
        <v>48</v>
      </c>
      <c r="I788" s="59" t="s">
        <v>3404</v>
      </c>
      <c r="J788" s="34">
        <v>30</v>
      </c>
      <c r="K788" s="34">
        <v>30</v>
      </c>
      <c r="L788" s="34"/>
      <c r="M788" s="34"/>
      <c r="N788" s="59" t="s">
        <v>3428</v>
      </c>
      <c r="O788" s="59"/>
      <c r="P788" s="156">
        <v>450</v>
      </c>
      <c r="Q788" s="34" t="s">
        <v>52</v>
      </c>
      <c r="R788" s="34" t="s">
        <v>52</v>
      </c>
      <c r="S788" s="34" t="s">
        <v>52</v>
      </c>
      <c r="T788" s="40" t="s">
        <v>2938</v>
      </c>
      <c r="U788" s="34" t="s">
        <v>275</v>
      </c>
      <c r="V788" s="34" t="s">
        <v>276</v>
      </c>
      <c r="W788" s="87">
        <v>13769765966</v>
      </c>
      <c r="X788" s="34" t="s">
        <v>56</v>
      </c>
      <c r="Y788" s="107">
        <v>45292</v>
      </c>
      <c r="Z788" s="107">
        <v>45638</v>
      </c>
      <c r="AA788" s="104" t="s">
        <v>57</v>
      </c>
      <c r="AB788" s="34"/>
      <c r="AC788" s="34"/>
      <c r="AD788" s="115" t="s">
        <v>2939</v>
      </c>
      <c r="AE788" s="105"/>
      <c r="AF788" s="205"/>
      <c r="AG788" s="34" t="s">
        <v>59</v>
      </c>
      <c r="AH788" s="34">
        <v>30</v>
      </c>
      <c r="AI788" s="34">
        <v>30</v>
      </c>
      <c r="AJ788" s="34"/>
      <c r="AK788" s="34">
        <f t="shared" si="34"/>
        <v>0</v>
      </c>
      <c r="AL788" s="213">
        <f t="shared" si="33"/>
        <v>0</v>
      </c>
      <c r="AN788" s="214"/>
    </row>
    <row r="789" s="16" customFormat="1" ht="105" hidden="1" customHeight="1" spans="1:40">
      <c r="A789" s="33">
        <v>469</v>
      </c>
      <c r="B789" s="34" t="s">
        <v>864</v>
      </c>
      <c r="C789" s="34" t="s">
        <v>1399</v>
      </c>
      <c r="D789" s="34" t="s">
        <v>2934</v>
      </c>
      <c r="E789" s="34" t="s">
        <v>3429</v>
      </c>
      <c r="F789" s="34" t="s">
        <v>270</v>
      </c>
      <c r="G789" s="34" t="s">
        <v>3430</v>
      </c>
      <c r="H789" s="34" t="s">
        <v>48</v>
      </c>
      <c r="I789" s="59" t="s">
        <v>3404</v>
      </c>
      <c r="J789" s="34">
        <v>30</v>
      </c>
      <c r="K789" s="34">
        <v>30</v>
      </c>
      <c r="L789" s="34"/>
      <c r="M789" s="34"/>
      <c r="N789" s="59" t="s">
        <v>3431</v>
      </c>
      <c r="O789" s="59"/>
      <c r="P789" s="156">
        <v>550</v>
      </c>
      <c r="Q789" s="34" t="s">
        <v>52</v>
      </c>
      <c r="R789" s="34" t="s">
        <v>52</v>
      </c>
      <c r="S789" s="34" t="s">
        <v>52</v>
      </c>
      <c r="T789" s="40" t="s">
        <v>2938</v>
      </c>
      <c r="U789" s="34" t="s">
        <v>275</v>
      </c>
      <c r="V789" s="34" t="s">
        <v>276</v>
      </c>
      <c r="W789" s="87">
        <v>13769765966</v>
      </c>
      <c r="X789" s="34" t="s">
        <v>56</v>
      </c>
      <c r="Y789" s="107">
        <v>45292</v>
      </c>
      <c r="Z789" s="107">
        <v>45638</v>
      </c>
      <c r="AA789" s="104" t="s">
        <v>57</v>
      </c>
      <c r="AB789" s="34"/>
      <c r="AC789" s="34"/>
      <c r="AD789" s="115" t="s">
        <v>2939</v>
      </c>
      <c r="AE789" s="105"/>
      <c r="AF789" s="205"/>
      <c r="AG789" s="34" t="s">
        <v>59</v>
      </c>
      <c r="AH789" s="34">
        <v>30</v>
      </c>
      <c r="AI789" s="34">
        <v>30</v>
      </c>
      <c r="AJ789" s="34"/>
      <c r="AK789" s="34">
        <f t="shared" si="34"/>
        <v>0</v>
      </c>
      <c r="AL789" s="213">
        <f t="shared" si="33"/>
        <v>0</v>
      </c>
      <c r="AN789" s="214"/>
    </row>
    <row r="790" s="16" customFormat="1" ht="105" hidden="1" customHeight="1" spans="1:40">
      <c r="A790" s="34">
        <v>470</v>
      </c>
      <c r="B790" s="34" t="s">
        <v>864</v>
      </c>
      <c r="C790" s="34" t="s">
        <v>1399</v>
      </c>
      <c r="D790" s="34" t="s">
        <v>2934</v>
      </c>
      <c r="E790" s="34" t="s">
        <v>3432</v>
      </c>
      <c r="F790" s="34" t="s">
        <v>270</v>
      </c>
      <c r="G790" s="34" t="s">
        <v>3433</v>
      </c>
      <c r="H790" s="34" t="s">
        <v>48</v>
      </c>
      <c r="I790" s="59" t="s">
        <v>3434</v>
      </c>
      <c r="J790" s="34">
        <v>30</v>
      </c>
      <c r="K790" s="34">
        <v>30</v>
      </c>
      <c r="L790" s="34"/>
      <c r="M790" s="34"/>
      <c r="N790" s="59" t="s">
        <v>3435</v>
      </c>
      <c r="O790" s="59"/>
      <c r="P790" s="156">
        <v>780</v>
      </c>
      <c r="Q790" s="34" t="s">
        <v>52</v>
      </c>
      <c r="R790" s="34" t="s">
        <v>52</v>
      </c>
      <c r="S790" s="34" t="s">
        <v>52</v>
      </c>
      <c r="T790" s="40" t="s">
        <v>2938</v>
      </c>
      <c r="U790" s="34" t="s">
        <v>275</v>
      </c>
      <c r="V790" s="34" t="s">
        <v>276</v>
      </c>
      <c r="W790" s="87">
        <v>13769765966</v>
      </c>
      <c r="X790" s="34" t="s">
        <v>56</v>
      </c>
      <c r="Y790" s="107">
        <v>45292</v>
      </c>
      <c r="Z790" s="107">
        <v>45638</v>
      </c>
      <c r="AA790" s="104" t="s">
        <v>57</v>
      </c>
      <c r="AB790" s="34"/>
      <c r="AC790" s="34"/>
      <c r="AD790" s="115" t="s">
        <v>2939</v>
      </c>
      <c r="AE790" s="105"/>
      <c r="AF790" s="205"/>
      <c r="AG790" s="34" t="s">
        <v>59</v>
      </c>
      <c r="AH790" s="34">
        <v>30</v>
      </c>
      <c r="AI790" s="34">
        <v>30</v>
      </c>
      <c r="AJ790" s="34"/>
      <c r="AK790" s="34">
        <f t="shared" si="34"/>
        <v>0</v>
      </c>
      <c r="AL790" s="213">
        <f t="shared" si="33"/>
        <v>0</v>
      </c>
      <c r="AN790" s="214"/>
    </row>
    <row r="791" s="16" customFormat="1" ht="105" hidden="1" customHeight="1" spans="1:40">
      <c r="A791" s="34">
        <v>471</v>
      </c>
      <c r="B791" s="34" t="s">
        <v>864</v>
      </c>
      <c r="C791" s="34" t="s">
        <v>1399</v>
      </c>
      <c r="D791" s="34" t="s">
        <v>2934</v>
      </c>
      <c r="E791" s="34" t="s">
        <v>3436</v>
      </c>
      <c r="F791" s="34" t="s">
        <v>270</v>
      </c>
      <c r="G791" s="34" t="s">
        <v>3437</v>
      </c>
      <c r="H791" s="34" t="s">
        <v>48</v>
      </c>
      <c r="I791" s="59" t="s">
        <v>3438</v>
      </c>
      <c r="J791" s="34">
        <v>30</v>
      </c>
      <c r="K791" s="34">
        <v>30</v>
      </c>
      <c r="L791" s="34"/>
      <c r="M791" s="34"/>
      <c r="N791" s="59" t="s">
        <v>3439</v>
      </c>
      <c r="O791" s="59"/>
      <c r="P791" s="156">
        <v>630</v>
      </c>
      <c r="Q791" s="34" t="s">
        <v>52</v>
      </c>
      <c r="R791" s="34" t="s">
        <v>52</v>
      </c>
      <c r="S791" s="34" t="s">
        <v>52</v>
      </c>
      <c r="T791" s="40" t="s">
        <v>2938</v>
      </c>
      <c r="U791" s="34" t="s">
        <v>275</v>
      </c>
      <c r="V791" s="34" t="s">
        <v>276</v>
      </c>
      <c r="W791" s="87">
        <v>13769765966</v>
      </c>
      <c r="X791" s="34" t="s">
        <v>56</v>
      </c>
      <c r="Y791" s="107">
        <v>45292</v>
      </c>
      <c r="Z791" s="107">
        <v>45638</v>
      </c>
      <c r="AA791" s="104" t="s">
        <v>57</v>
      </c>
      <c r="AB791" s="34"/>
      <c r="AC791" s="34"/>
      <c r="AD791" s="115" t="s">
        <v>2939</v>
      </c>
      <c r="AE791" s="105"/>
      <c r="AF791" s="205"/>
      <c r="AG791" s="34" t="s">
        <v>59</v>
      </c>
      <c r="AH791" s="34">
        <v>30</v>
      </c>
      <c r="AI791" s="34">
        <v>30</v>
      </c>
      <c r="AJ791" s="34"/>
      <c r="AK791" s="34">
        <f t="shared" si="34"/>
        <v>0</v>
      </c>
      <c r="AL791" s="213">
        <f t="shared" si="33"/>
        <v>0</v>
      </c>
      <c r="AN791" s="214"/>
    </row>
    <row r="792" s="16" customFormat="1" ht="105" hidden="1" customHeight="1" spans="1:40">
      <c r="A792" s="33">
        <v>472</v>
      </c>
      <c r="B792" s="34" t="s">
        <v>864</v>
      </c>
      <c r="C792" s="34" t="s">
        <v>1399</v>
      </c>
      <c r="D792" s="34" t="s">
        <v>2934</v>
      </c>
      <c r="E792" s="34" t="s">
        <v>3440</v>
      </c>
      <c r="F792" s="34" t="s">
        <v>270</v>
      </c>
      <c r="G792" s="34" t="s">
        <v>2456</v>
      </c>
      <c r="H792" s="34" t="s">
        <v>48</v>
      </c>
      <c r="I792" s="59" t="s">
        <v>3438</v>
      </c>
      <c r="J792" s="34">
        <v>30</v>
      </c>
      <c r="K792" s="34">
        <v>30</v>
      </c>
      <c r="L792" s="34"/>
      <c r="M792" s="34"/>
      <c r="N792" s="59" t="s">
        <v>3441</v>
      </c>
      <c r="O792" s="59"/>
      <c r="P792" s="156">
        <v>390</v>
      </c>
      <c r="Q792" s="34" t="s">
        <v>52</v>
      </c>
      <c r="R792" s="34" t="s">
        <v>52</v>
      </c>
      <c r="S792" s="34" t="s">
        <v>52</v>
      </c>
      <c r="T792" s="40" t="s">
        <v>2938</v>
      </c>
      <c r="U792" s="34" t="s">
        <v>275</v>
      </c>
      <c r="V792" s="34" t="s">
        <v>276</v>
      </c>
      <c r="W792" s="87">
        <v>13769765966</v>
      </c>
      <c r="X792" s="34" t="s">
        <v>56</v>
      </c>
      <c r="Y792" s="107">
        <v>45292</v>
      </c>
      <c r="Z792" s="107">
        <v>45638</v>
      </c>
      <c r="AA792" s="104" t="s">
        <v>57</v>
      </c>
      <c r="AB792" s="34"/>
      <c r="AC792" s="34"/>
      <c r="AD792" s="115" t="s">
        <v>2939</v>
      </c>
      <c r="AE792" s="105"/>
      <c r="AF792" s="205"/>
      <c r="AG792" s="34" t="s">
        <v>59</v>
      </c>
      <c r="AH792" s="34">
        <v>30</v>
      </c>
      <c r="AI792" s="34">
        <v>30</v>
      </c>
      <c r="AJ792" s="34"/>
      <c r="AK792" s="34">
        <f t="shared" si="34"/>
        <v>0</v>
      </c>
      <c r="AL792" s="213">
        <f t="shared" ref="AL792:AL855" si="35">J792-AH792</f>
        <v>0</v>
      </c>
      <c r="AN792" s="214"/>
    </row>
    <row r="793" s="16" customFormat="1" ht="105" hidden="1" customHeight="1" spans="1:40">
      <c r="A793" s="34">
        <v>473</v>
      </c>
      <c r="B793" s="34" t="s">
        <v>864</v>
      </c>
      <c r="C793" s="34" t="s">
        <v>1399</v>
      </c>
      <c r="D793" s="34" t="s">
        <v>2934</v>
      </c>
      <c r="E793" s="34" t="s">
        <v>3442</v>
      </c>
      <c r="F793" s="34" t="s">
        <v>270</v>
      </c>
      <c r="G793" s="34" t="s">
        <v>3443</v>
      </c>
      <c r="H793" s="34" t="s">
        <v>48</v>
      </c>
      <c r="I793" s="59" t="s">
        <v>3438</v>
      </c>
      <c r="J793" s="34">
        <v>30</v>
      </c>
      <c r="K793" s="34">
        <v>30</v>
      </c>
      <c r="L793" s="34"/>
      <c r="M793" s="34"/>
      <c r="N793" s="59" t="s">
        <v>3444</v>
      </c>
      <c r="O793" s="59"/>
      <c r="P793" s="156">
        <v>420</v>
      </c>
      <c r="Q793" s="34" t="s">
        <v>52</v>
      </c>
      <c r="R793" s="34" t="s">
        <v>52</v>
      </c>
      <c r="S793" s="34" t="s">
        <v>52</v>
      </c>
      <c r="T793" s="40" t="s">
        <v>2938</v>
      </c>
      <c r="U793" s="34" t="s">
        <v>275</v>
      </c>
      <c r="V793" s="34" t="s">
        <v>276</v>
      </c>
      <c r="W793" s="87">
        <v>13769765966</v>
      </c>
      <c r="X793" s="34" t="s">
        <v>56</v>
      </c>
      <c r="Y793" s="107">
        <v>45292</v>
      </c>
      <c r="Z793" s="107">
        <v>45638</v>
      </c>
      <c r="AA793" s="104" t="s">
        <v>57</v>
      </c>
      <c r="AB793" s="34"/>
      <c r="AC793" s="34"/>
      <c r="AD793" s="115" t="s">
        <v>2939</v>
      </c>
      <c r="AE793" s="105"/>
      <c r="AF793" s="205"/>
      <c r="AG793" s="34" t="s">
        <v>59</v>
      </c>
      <c r="AH793" s="34">
        <v>30</v>
      </c>
      <c r="AI793" s="34">
        <v>30</v>
      </c>
      <c r="AJ793" s="34"/>
      <c r="AK793" s="34">
        <f t="shared" si="34"/>
        <v>0</v>
      </c>
      <c r="AL793" s="213">
        <f t="shared" si="35"/>
        <v>0</v>
      </c>
      <c r="AN793" s="214"/>
    </row>
    <row r="794" s="16" customFormat="1" ht="105" hidden="1" customHeight="1" spans="1:40">
      <c r="A794" s="34">
        <v>474</v>
      </c>
      <c r="B794" s="34" t="s">
        <v>864</v>
      </c>
      <c r="C794" s="34" t="s">
        <v>1399</v>
      </c>
      <c r="D794" s="34" t="s">
        <v>2934</v>
      </c>
      <c r="E794" s="34" t="s">
        <v>3445</v>
      </c>
      <c r="F794" s="34" t="s">
        <v>270</v>
      </c>
      <c r="G794" s="34" t="s">
        <v>3446</v>
      </c>
      <c r="H794" s="34" t="s">
        <v>48</v>
      </c>
      <c r="I794" s="59" t="s">
        <v>3438</v>
      </c>
      <c r="J794" s="34">
        <v>30</v>
      </c>
      <c r="K794" s="34">
        <v>30</v>
      </c>
      <c r="L794" s="34"/>
      <c r="M794" s="34"/>
      <c r="N794" s="59" t="s">
        <v>3447</v>
      </c>
      <c r="O794" s="59"/>
      <c r="P794" s="156">
        <v>480</v>
      </c>
      <c r="Q794" s="34" t="s">
        <v>52</v>
      </c>
      <c r="R794" s="34" t="s">
        <v>52</v>
      </c>
      <c r="S794" s="34" t="s">
        <v>52</v>
      </c>
      <c r="T794" s="40" t="s">
        <v>2938</v>
      </c>
      <c r="U794" s="34" t="s">
        <v>275</v>
      </c>
      <c r="V794" s="34" t="s">
        <v>276</v>
      </c>
      <c r="W794" s="87">
        <v>13769765966</v>
      </c>
      <c r="X794" s="34" t="s">
        <v>56</v>
      </c>
      <c r="Y794" s="107">
        <v>45292</v>
      </c>
      <c r="Z794" s="107">
        <v>45638</v>
      </c>
      <c r="AA794" s="104" t="s">
        <v>57</v>
      </c>
      <c r="AB794" s="34"/>
      <c r="AC794" s="34"/>
      <c r="AD794" s="115" t="s">
        <v>2939</v>
      </c>
      <c r="AE794" s="105"/>
      <c r="AF794" s="205"/>
      <c r="AG794" s="34" t="s">
        <v>59</v>
      </c>
      <c r="AH794" s="34">
        <v>30</v>
      </c>
      <c r="AI794" s="34">
        <v>30</v>
      </c>
      <c r="AJ794" s="34"/>
      <c r="AK794" s="34">
        <f t="shared" ref="AK794:AK857" si="36">AH794-AI794-AJ794</f>
        <v>0</v>
      </c>
      <c r="AL794" s="213">
        <f t="shared" si="35"/>
        <v>0</v>
      </c>
      <c r="AN794" s="214"/>
    </row>
    <row r="795" s="16" customFormat="1" ht="89.25" hidden="1" spans="1:40">
      <c r="A795" s="33">
        <v>475</v>
      </c>
      <c r="B795" s="34" t="s">
        <v>864</v>
      </c>
      <c r="C795" s="34" t="s">
        <v>1399</v>
      </c>
      <c r="D795" s="34" t="s">
        <v>2934</v>
      </c>
      <c r="E795" s="34" t="s">
        <v>3448</v>
      </c>
      <c r="F795" s="34" t="s">
        <v>270</v>
      </c>
      <c r="G795" s="34" t="s">
        <v>3449</v>
      </c>
      <c r="H795" s="34" t="s">
        <v>48</v>
      </c>
      <c r="I795" s="59" t="s">
        <v>3438</v>
      </c>
      <c r="J795" s="34">
        <v>30</v>
      </c>
      <c r="K795" s="34">
        <v>30</v>
      </c>
      <c r="L795" s="34"/>
      <c r="M795" s="34"/>
      <c r="N795" s="59" t="s">
        <v>3450</v>
      </c>
      <c r="O795" s="59"/>
      <c r="P795" s="156">
        <v>490</v>
      </c>
      <c r="Q795" s="34" t="s">
        <v>52</v>
      </c>
      <c r="R795" s="34" t="s">
        <v>52</v>
      </c>
      <c r="S795" s="34" t="s">
        <v>52</v>
      </c>
      <c r="T795" s="40" t="s">
        <v>2938</v>
      </c>
      <c r="U795" s="34" t="s">
        <v>275</v>
      </c>
      <c r="V795" s="34" t="s">
        <v>276</v>
      </c>
      <c r="W795" s="87">
        <v>13769765966</v>
      </c>
      <c r="X795" s="34" t="s">
        <v>56</v>
      </c>
      <c r="Y795" s="107">
        <v>45292</v>
      </c>
      <c r="Z795" s="107">
        <v>45638</v>
      </c>
      <c r="AA795" s="104" t="s">
        <v>57</v>
      </c>
      <c r="AB795" s="34"/>
      <c r="AC795" s="34"/>
      <c r="AD795" s="115" t="s">
        <v>2939</v>
      </c>
      <c r="AE795" s="105"/>
      <c r="AF795" s="205"/>
      <c r="AG795" s="34" t="s">
        <v>59</v>
      </c>
      <c r="AH795" s="34">
        <v>30</v>
      </c>
      <c r="AI795" s="34">
        <v>30</v>
      </c>
      <c r="AJ795" s="34"/>
      <c r="AK795" s="34">
        <f t="shared" si="36"/>
        <v>0</v>
      </c>
      <c r="AL795" s="213">
        <f t="shared" si="35"/>
        <v>0</v>
      </c>
      <c r="AN795" s="214"/>
    </row>
    <row r="796" s="16" customFormat="1" ht="89.25" hidden="1" spans="1:40">
      <c r="A796" s="34">
        <v>476</v>
      </c>
      <c r="B796" s="34" t="s">
        <v>864</v>
      </c>
      <c r="C796" s="34" t="s">
        <v>1399</v>
      </c>
      <c r="D796" s="34" t="s">
        <v>2934</v>
      </c>
      <c r="E796" s="34" t="s">
        <v>3451</v>
      </c>
      <c r="F796" s="34" t="s">
        <v>91</v>
      </c>
      <c r="G796" s="34" t="s">
        <v>92</v>
      </c>
      <c r="H796" s="34" t="s">
        <v>48</v>
      </c>
      <c r="I796" s="59" t="s">
        <v>3452</v>
      </c>
      <c r="J796" s="34">
        <v>30</v>
      </c>
      <c r="K796" s="34">
        <v>30</v>
      </c>
      <c r="L796" s="34"/>
      <c r="M796" s="34"/>
      <c r="N796" s="59" t="s">
        <v>3453</v>
      </c>
      <c r="O796" s="59"/>
      <c r="P796" s="156">
        <v>10012</v>
      </c>
      <c r="Q796" s="34" t="s">
        <v>52</v>
      </c>
      <c r="R796" s="34" t="s">
        <v>52</v>
      </c>
      <c r="S796" s="34" t="s">
        <v>52</v>
      </c>
      <c r="T796" s="40" t="s">
        <v>2938</v>
      </c>
      <c r="U796" s="34" t="s">
        <v>95</v>
      </c>
      <c r="V796" s="33" t="s">
        <v>96</v>
      </c>
      <c r="W796" s="86">
        <v>13648747575</v>
      </c>
      <c r="X796" s="34" t="s">
        <v>56</v>
      </c>
      <c r="Y796" s="107">
        <v>45292</v>
      </c>
      <c r="Z796" s="107">
        <v>45638</v>
      </c>
      <c r="AA796" s="104" t="s">
        <v>57</v>
      </c>
      <c r="AB796" s="34"/>
      <c r="AC796" s="34"/>
      <c r="AD796" s="115" t="s">
        <v>2939</v>
      </c>
      <c r="AE796" s="105"/>
      <c r="AF796" s="205"/>
      <c r="AG796" s="34" t="s">
        <v>59</v>
      </c>
      <c r="AH796" s="34">
        <v>30</v>
      </c>
      <c r="AI796" s="34">
        <v>30</v>
      </c>
      <c r="AJ796" s="34"/>
      <c r="AK796" s="34">
        <f t="shared" si="36"/>
        <v>0</v>
      </c>
      <c r="AL796" s="213">
        <f t="shared" si="35"/>
        <v>0</v>
      </c>
      <c r="AN796" s="214"/>
    </row>
    <row r="797" s="16" customFormat="1" ht="114.75" hidden="1" spans="1:40">
      <c r="A797" s="34">
        <v>477</v>
      </c>
      <c r="B797" s="34" t="s">
        <v>864</v>
      </c>
      <c r="C797" s="34" t="s">
        <v>1399</v>
      </c>
      <c r="D797" s="34" t="s">
        <v>2934</v>
      </c>
      <c r="E797" s="34" t="s">
        <v>3454</v>
      </c>
      <c r="F797" s="34" t="s">
        <v>215</v>
      </c>
      <c r="G797" s="34" t="s">
        <v>2160</v>
      </c>
      <c r="H797" s="34" t="s">
        <v>48</v>
      </c>
      <c r="I797" s="59" t="s">
        <v>3455</v>
      </c>
      <c r="J797" s="34">
        <v>30</v>
      </c>
      <c r="K797" s="34">
        <v>30</v>
      </c>
      <c r="L797" s="34"/>
      <c r="M797" s="34"/>
      <c r="N797" s="59" t="s">
        <v>3456</v>
      </c>
      <c r="O797" s="59"/>
      <c r="P797" s="156">
        <v>2072</v>
      </c>
      <c r="Q797" s="34" t="s">
        <v>52</v>
      </c>
      <c r="R797" s="34" t="s">
        <v>52</v>
      </c>
      <c r="S797" s="34" t="s">
        <v>52</v>
      </c>
      <c r="T797" s="40" t="s">
        <v>2938</v>
      </c>
      <c r="U797" s="34" t="s">
        <v>220</v>
      </c>
      <c r="V797" s="34" t="s">
        <v>304</v>
      </c>
      <c r="W797" s="87">
        <v>15287849999</v>
      </c>
      <c r="X797" s="34" t="s">
        <v>56</v>
      </c>
      <c r="Y797" s="107">
        <v>45292</v>
      </c>
      <c r="Z797" s="107">
        <v>45638</v>
      </c>
      <c r="AA797" s="104" t="s">
        <v>57</v>
      </c>
      <c r="AB797" s="34"/>
      <c r="AC797" s="34"/>
      <c r="AD797" s="115" t="s">
        <v>2939</v>
      </c>
      <c r="AE797" s="105"/>
      <c r="AF797" s="205"/>
      <c r="AG797" s="34" t="s">
        <v>59</v>
      </c>
      <c r="AH797" s="34">
        <v>30</v>
      </c>
      <c r="AI797" s="34">
        <v>30</v>
      </c>
      <c r="AJ797" s="34"/>
      <c r="AK797" s="34">
        <f t="shared" si="36"/>
        <v>0</v>
      </c>
      <c r="AL797" s="213">
        <f t="shared" si="35"/>
        <v>0</v>
      </c>
      <c r="AN797" s="214"/>
    </row>
    <row r="798" s="16" customFormat="1" ht="114.75" hidden="1" spans="1:40">
      <c r="A798" s="33">
        <v>478</v>
      </c>
      <c r="B798" s="34" t="s">
        <v>864</v>
      </c>
      <c r="C798" s="34" t="s">
        <v>1399</v>
      </c>
      <c r="D798" s="34" t="s">
        <v>2934</v>
      </c>
      <c r="E798" s="34" t="s">
        <v>3457</v>
      </c>
      <c r="F798" s="34" t="s">
        <v>215</v>
      </c>
      <c r="G798" s="34" t="s">
        <v>3458</v>
      </c>
      <c r="H798" s="34" t="s">
        <v>48</v>
      </c>
      <c r="I798" s="59" t="s">
        <v>3459</v>
      </c>
      <c r="J798" s="34">
        <v>30</v>
      </c>
      <c r="K798" s="34">
        <v>30</v>
      </c>
      <c r="L798" s="34"/>
      <c r="M798" s="34"/>
      <c r="N798" s="59" t="s">
        <v>3460</v>
      </c>
      <c r="O798" s="59"/>
      <c r="P798" s="156">
        <v>770</v>
      </c>
      <c r="Q798" s="34" t="s">
        <v>52</v>
      </c>
      <c r="R798" s="34" t="s">
        <v>52</v>
      </c>
      <c r="S798" s="34" t="s">
        <v>52</v>
      </c>
      <c r="T798" s="40" t="s">
        <v>2938</v>
      </c>
      <c r="U798" s="34" t="s">
        <v>220</v>
      </c>
      <c r="V798" s="34" t="s">
        <v>304</v>
      </c>
      <c r="W798" s="87">
        <v>15287849999</v>
      </c>
      <c r="X798" s="34" t="s">
        <v>56</v>
      </c>
      <c r="Y798" s="107">
        <v>45292</v>
      </c>
      <c r="Z798" s="107">
        <v>45638</v>
      </c>
      <c r="AA798" s="104" t="s">
        <v>57</v>
      </c>
      <c r="AB798" s="34"/>
      <c r="AC798" s="34"/>
      <c r="AD798" s="115" t="s">
        <v>2939</v>
      </c>
      <c r="AE798" s="105"/>
      <c r="AF798" s="205"/>
      <c r="AG798" s="34" t="s">
        <v>59</v>
      </c>
      <c r="AH798" s="34">
        <v>30</v>
      </c>
      <c r="AI798" s="34">
        <v>30</v>
      </c>
      <c r="AJ798" s="34"/>
      <c r="AK798" s="34">
        <f t="shared" si="36"/>
        <v>0</v>
      </c>
      <c r="AL798" s="213">
        <f t="shared" si="35"/>
        <v>0</v>
      </c>
      <c r="AN798" s="214"/>
    </row>
    <row r="799" s="16" customFormat="1" ht="114.75" hidden="1" spans="1:40">
      <c r="A799" s="34">
        <v>479</v>
      </c>
      <c r="B799" s="34" t="s">
        <v>864</v>
      </c>
      <c r="C799" s="34" t="s">
        <v>1399</v>
      </c>
      <c r="D799" s="34" t="s">
        <v>2934</v>
      </c>
      <c r="E799" s="34" t="s">
        <v>3461</v>
      </c>
      <c r="F799" s="34" t="s">
        <v>215</v>
      </c>
      <c r="G799" s="34" t="s">
        <v>2891</v>
      </c>
      <c r="H799" s="34" t="s">
        <v>48</v>
      </c>
      <c r="I799" s="59" t="s">
        <v>3462</v>
      </c>
      <c r="J799" s="34">
        <v>30</v>
      </c>
      <c r="K799" s="34">
        <v>30</v>
      </c>
      <c r="L799" s="34"/>
      <c r="M799" s="34"/>
      <c r="N799" s="59" t="s">
        <v>3463</v>
      </c>
      <c r="O799" s="59"/>
      <c r="P799" s="156">
        <v>722</v>
      </c>
      <c r="Q799" s="34" t="s">
        <v>52</v>
      </c>
      <c r="R799" s="34" t="s">
        <v>52</v>
      </c>
      <c r="S799" s="34" t="s">
        <v>52</v>
      </c>
      <c r="T799" s="40" t="s">
        <v>2938</v>
      </c>
      <c r="U799" s="34" t="s">
        <v>220</v>
      </c>
      <c r="V799" s="34" t="s">
        <v>304</v>
      </c>
      <c r="W799" s="87">
        <v>15287849999</v>
      </c>
      <c r="X799" s="34" t="s">
        <v>56</v>
      </c>
      <c r="Y799" s="107">
        <v>45292</v>
      </c>
      <c r="Z799" s="107">
        <v>45638</v>
      </c>
      <c r="AA799" s="104" t="s">
        <v>57</v>
      </c>
      <c r="AB799" s="34"/>
      <c r="AC799" s="34"/>
      <c r="AD799" s="115" t="s">
        <v>2939</v>
      </c>
      <c r="AE799" s="105"/>
      <c r="AF799" s="205"/>
      <c r="AG799" s="34" t="s">
        <v>59</v>
      </c>
      <c r="AH799" s="34">
        <v>30</v>
      </c>
      <c r="AI799" s="34">
        <v>30</v>
      </c>
      <c r="AJ799" s="34"/>
      <c r="AK799" s="34">
        <f t="shared" si="36"/>
        <v>0</v>
      </c>
      <c r="AL799" s="213">
        <f t="shared" si="35"/>
        <v>0</v>
      </c>
      <c r="AN799" s="214"/>
    </row>
    <row r="800" s="16" customFormat="1" ht="114.75" hidden="1" spans="1:40">
      <c r="A800" s="34">
        <v>480</v>
      </c>
      <c r="B800" s="34" t="s">
        <v>864</v>
      </c>
      <c r="C800" s="34" t="s">
        <v>1399</v>
      </c>
      <c r="D800" s="34" t="s">
        <v>2934</v>
      </c>
      <c r="E800" s="34" t="s">
        <v>3464</v>
      </c>
      <c r="F800" s="34" t="s">
        <v>215</v>
      </c>
      <c r="G800" s="34" t="s">
        <v>3465</v>
      </c>
      <c r="H800" s="34" t="s">
        <v>48</v>
      </c>
      <c r="I800" s="59" t="s">
        <v>3466</v>
      </c>
      <c r="J800" s="34">
        <v>30</v>
      </c>
      <c r="K800" s="34">
        <v>30</v>
      </c>
      <c r="L800" s="34"/>
      <c r="M800" s="34"/>
      <c r="N800" s="59" t="s">
        <v>3467</v>
      </c>
      <c r="O800" s="59"/>
      <c r="P800" s="156">
        <v>625</v>
      </c>
      <c r="Q800" s="34" t="s">
        <v>52</v>
      </c>
      <c r="R800" s="34" t="s">
        <v>52</v>
      </c>
      <c r="S800" s="34" t="s">
        <v>52</v>
      </c>
      <c r="T800" s="40" t="s">
        <v>2938</v>
      </c>
      <c r="U800" s="34" t="s">
        <v>220</v>
      </c>
      <c r="V800" s="34" t="s">
        <v>304</v>
      </c>
      <c r="W800" s="87">
        <v>15287849999</v>
      </c>
      <c r="X800" s="34" t="s">
        <v>56</v>
      </c>
      <c r="Y800" s="107">
        <v>45292</v>
      </c>
      <c r="Z800" s="107">
        <v>45627</v>
      </c>
      <c r="AA800" s="104" t="s">
        <v>57</v>
      </c>
      <c r="AB800" s="34"/>
      <c r="AC800" s="34"/>
      <c r="AD800" s="115" t="s">
        <v>2939</v>
      </c>
      <c r="AE800" s="105"/>
      <c r="AF800" s="205"/>
      <c r="AG800" s="34" t="s">
        <v>59</v>
      </c>
      <c r="AH800" s="34">
        <v>30</v>
      </c>
      <c r="AI800" s="34">
        <v>30</v>
      </c>
      <c r="AJ800" s="34"/>
      <c r="AK800" s="34">
        <f t="shared" si="36"/>
        <v>0</v>
      </c>
      <c r="AL800" s="213">
        <f t="shared" si="35"/>
        <v>0</v>
      </c>
      <c r="AN800" s="214"/>
    </row>
    <row r="801" s="16" customFormat="1" ht="114.75" hidden="1" spans="1:40">
      <c r="A801" s="33">
        <v>481</v>
      </c>
      <c r="B801" s="34" t="s">
        <v>864</v>
      </c>
      <c r="C801" s="34" t="s">
        <v>1399</v>
      </c>
      <c r="D801" s="34" t="s">
        <v>2934</v>
      </c>
      <c r="E801" s="34" t="s">
        <v>3468</v>
      </c>
      <c r="F801" s="34" t="s">
        <v>215</v>
      </c>
      <c r="G801" s="34" t="s">
        <v>1743</v>
      </c>
      <c r="H801" s="34" t="s">
        <v>48</v>
      </c>
      <c r="I801" s="59" t="s">
        <v>3469</v>
      </c>
      <c r="J801" s="34">
        <v>30</v>
      </c>
      <c r="K801" s="34">
        <v>30</v>
      </c>
      <c r="L801" s="34"/>
      <c r="M801" s="34"/>
      <c r="N801" s="59" t="s">
        <v>3470</v>
      </c>
      <c r="O801" s="59"/>
      <c r="P801" s="156">
        <v>550</v>
      </c>
      <c r="Q801" s="34" t="s">
        <v>52</v>
      </c>
      <c r="R801" s="34" t="s">
        <v>52</v>
      </c>
      <c r="S801" s="34" t="s">
        <v>52</v>
      </c>
      <c r="T801" s="40" t="s">
        <v>2938</v>
      </c>
      <c r="U801" s="34" t="s">
        <v>220</v>
      </c>
      <c r="V801" s="34" t="s">
        <v>304</v>
      </c>
      <c r="W801" s="87">
        <v>15287849999</v>
      </c>
      <c r="X801" s="34" t="s">
        <v>56</v>
      </c>
      <c r="Y801" s="107">
        <v>45292</v>
      </c>
      <c r="Z801" s="107">
        <v>45627</v>
      </c>
      <c r="AA801" s="104" t="s">
        <v>57</v>
      </c>
      <c r="AB801" s="34"/>
      <c r="AC801" s="34"/>
      <c r="AD801" s="115" t="s">
        <v>2939</v>
      </c>
      <c r="AE801" s="105"/>
      <c r="AF801" s="205"/>
      <c r="AG801" s="34" t="s">
        <v>59</v>
      </c>
      <c r="AH801" s="34">
        <v>30</v>
      </c>
      <c r="AI801" s="34">
        <v>30</v>
      </c>
      <c r="AJ801" s="34"/>
      <c r="AK801" s="34">
        <f t="shared" si="36"/>
        <v>0</v>
      </c>
      <c r="AL801" s="213">
        <f t="shared" si="35"/>
        <v>0</v>
      </c>
      <c r="AN801" s="214"/>
    </row>
    <row r="802" s="16" customFormat="1" ht="114.75" hidden="1" spans="1:40">
      <c r="A802" s="34">
        <v>482</v>
      </c>
      <c r="B802" s="34" t="s">
        <v>864</v>
      </c>
      <c r="C802" s="34" t="s">
        <v>1399</v>
      </c>
      <c r="D802" s="34" t="s">
        <v>2934</v>
      </c>
      <c r="E802" s="34" t="s">
        <v>3471</v>
      </c>
      <c r="F802" s="34" t="s">
        <v>215</v>
      </c>
      <c r="G802" s="34" t="s">
        <v>3472</v>
      </c>
      <c r="H802" s="34" t="s">
        <v>48</v>
      </c>
      <c r="I802" s="59" t="s">
        <v>3473</v>
      </c>
      <c r="J802" s="34">
        <v>30</v>
      </c>
      <c r="K802" s="34">
        <v>30</v>
      </c>
      <c r="L802" s="34"/>
      <c r="M802" s="34"/>
      <c r="N802" s="59" t="s">
        <v>3474</v>
      </c>
      <c r="O802" s="59"/>
      <c r="P802" s="156">
        <v>840</v>
      </c>
      <c r="Q802" s="34" t="s">
        <v>52</v>
      </c>
      <c r="R802" s="34" t="s">
        <v>52</v>
      </c>
      <c r="S802" s="34" t="s">
        <v>52</v>
      </c>
      <c r="T802" s="40" t="s">
        <v>2938</v>
      </c>
      <c r="U802" s="34" t="s">
        <v>220</v>
      </c>
      <c r="V802" s="34" t="s">
        <v>304</v>
      </c>
      <c r="W802" s="87">
        <v>15287849999</v>
      </c>
      <c r="X802" s="34" t="s">
        <v>56</v>
      </c>
      <c r="Y802" s="107">
        <v>45292</v>
      </c>
      <c r="Z802" s="107">
        <v>45627</v>
      </c>
      <c r="AA802" s="104" t="s">
        <v>57</v>
      </c>
      <c r="AB802" s="34"/>
      <c r="AC802" s="34"/>
      <c r="AD802" s="115" t="s">
        <v>2939</v>
      </c>
      <c r="AE802" s="105"/>
      <c r="AF802" s="205"/>
      <c r="AG802" s="34" t="s">
        <v>59</v>
      </c>
      <c r="AH802" s="34">
        <v>30</v>
      </c>
      <c r="AI802" s="34">
        <v>30</v>
      </c>
      <c r="AJ802" s="34"/>
      <c r="AK802" s="34">
        <f t="shared" si="36"/>
        <v>0</v>
      </c>
      <c r="AL802" s="213">
        <f t="shared" si="35"/>
        <v>0</v>
      </c>
      <c r="AN802" s="214"/>
    </row>
    <row r="803" s="16" customFormat="1" ht="114.75" hidden="1" spans="1:40">
      <c r="A803" s="34">
        <v>483</v>
      </c>
      <c r="B803" s="34" t="s">
        <v>864</v>
      </c>
      <c r="C803" s="34" t="s">
        <v>1399</v>
      </c>
      <c r="D803" s="34" t="s">
        <v>2934</v>
      </c>
      <c r="E803" s="34" t="s">
        <v>3475</v>
      </c>
      <c r="F803" s="34" t="s">
        <v>215</v>
      </c>
      <c r="G803" s="34" t="s">
        <v>1374</v>
      </c>
      <c r="H803" s="34" t="s">
        <v>48</v>
      </c>
      <c r="I803" s="59" t="s">
        <v>3476</v>
      </c>
      <c r="J803" s="34">
        <v>30</v>
      </c>
      <c r="K803" s="34">
        <v>30</v>
      </c>
      <c r="L803" s="34"/>
      <c r="M803" s="34"/>
      <c r="N803" s="59" t="s">
        <v>3477</v>
      </c>
      <c r="O803" s="59"/>
      <c r="P803" s="156">
        <v>1138</v>
      </c>
      <c r="Q803" s="34" t="s">
        <v>52</v>
      </c>
      <c r="R803" s="34" t="s">
        <v>52</v>
      </c>
      <c r="S803" s="34" t="s">
        <v>52</v>
      </c>
      <c r="T803" s="40" t="s">
        <v>2938</v>
      </c>
      <c r="U803" s="34" t="s">
        <v>220</v>
      </c>
      <c r="V803" s="34" t="s">
        <v>304</v>
      </c>
      <c r="W803" s="87">
        <v>15287849999</v>
      </c>
      <c r="X803" s="34" t="s">
        <v>56</v>
      </c>
      <c r="Y803" s="107">
        <v>45292</v>
      </c>
      <c r="Z803" s="107">
        <v>45627</v>
      </c>
      <c r="AA803" s="104" t="s">
        <v>57</v>
      </c>
      <c r="AB803" s="34"/>
      <c r="AC803" s="34"/>
      <c r="AD803" s="115" t="s">
        <v>2939</v>
      </c>
      <c r="AE803" s="105"/>
      <c r="AF803" s="205"/>
      <c r="AG803" s="34" t="s">
        <v>59</v>
      </c>
      <c r="AH803" s="34">
        <v>30</v>
      </c>
      <c r="AI803" s="34">
        <v>30</v>
      </c>
      <c r="AJ803" s="34"/>
      <c r="AK803" s="34">
        <f t="shared" si="36"/>
        <v>0</v>
      </c>
      <c r="AL803" s="213">
        <f t="shared" si="35"/>
        <v>0</v>
      </c>
      <c r="AN803" s="214"/>
    </row>
    <row r="804" s="16" customFormat="1" ht="89.25" hidden="1" spans="1:40">
      <c r="A804" s="33">
        <v>484</v>
      </c>
      <c r="B804" s="34" t="s">
        <v>864</v>
      </c>
      <c r="C804" s="34" t="s">
        <v>1399</v>
      </c>
      <c r="D804" s="34" t="s">
        <v>2934</v>
      </c>
      <c r="E804" s="34" t="s">
        <v>3478</v>
      </c>
      <c r="F804" s="34" t="s">
        <v>975</v>
      </c>
      <c r="G804" s="34" t="s">
        <v>2675</v>
      </c>
      <c r="H804" s="34" t="s">
        <v>48</v>
      </c>
      <c r="I804" s="59" t="s">
        <v>3479</v>
      </c>
      <c r="J804" s="34">
        <v>30</v>
      </c>
      <c r="K804" s="34">
        <v>30</v>
      </c>
      <c r="L804" s="34"/>
      <c r="M804" s="34"/>
      <c r="N804" s="59" t="s">
        <v>3480</v>
      </c>
      <c r="O804" s="59"/>
      <c r="P804" s="156">
        <v>1858</v>
      </c>
      <c r="Q804" s="34" t="s">
        <v>52</v>
      </c>
      <c r="R804" s="34" t="s">
        <v>52</v>
      </c>
      <c r="S804" s="34" t="s">
        <v>52</v>
      </c>
      <c r="T804" s="40" t="s">
        <v>2938</v>
      </c>
      <c r="U804" s="34" t="s">
        <v>979</v>
      </c>
      <c r="V804" s="34" t="s">
        <v>1131</v>
      </c>
      <c r="W804" s="87">
        <v>15877907475</v>
      </c>
      <c r="X804" s="34" t="s">
        <v>56</v>
      </c>
      <c r="Y804" s="107">
        <v>45292</v>
      </c>
      <c r="Z804" s="107">
        <v>45627</v>
      </c>
      <c r="AA804" s="104" t="s">
        <v>57</v>
      </c>
      <c r="AB804" s="34"/>
      <c r="AC804" s="34"/>
      <c r="AD804" s="115" t="s">
        <v>2939</v>
      </c>
      <c r="AE804" s="105"/>
      <c r="AF804" s="205"/>
      <c r="AG804" s="34" t="s">
        <v>59</v>
      </c>
      <c r="AH804" s="34">
        <v>30</v>
      </c>
      <c r="AI804" s="34">
        <v>30</v>
      </c>
      <c r="AJ804" s="34"/>
      <c r="AK804" s="34">
        <f t="shared" si="36"/>
        <v>0</v>
      </c>
      <c r="AL804" s="213">
        <f t="shared" si="35"/>
        <v>0</v>
      </c>
      <c r="AN804" s="214"/>
    </row>
    <row r="805" s="16" customFormat="1" ht="105" hidden="1" customHeight="1" spans="1:40">
      <c r="A805" s="34">
        <v>485</v>
      </c>
      <c r="B805" s="34" t="s">
        <v>864</v>
      </c>
      <c r="C805" s="34" t="s">
        <v>1399</v>
      </c>
      <c r="D805" s="34" t="s">
        <v>2934</v>
      </c>
      <c r="E805" s="34" t="s">
        <v>3481</v>
      </c>
      <c r="F805" s="34" t="s">
        <v>975</v>
      </c>
      <c r="G805" s="34" t="s">
        <v>2094</v>
      </c>
      <c r="H805" s="34" t="s">
        <v>48</v>
      </c>
      <c r="I805" s="59" t="s">
        <v>3482</v>
      </c>
      <c r="J805" s="34">
        <v>30</v>
      </c>
      <c r="K805" s="34">
        <v>30</v>
      </c>
      <c r="L805" s="34"/>
      <c r="M805" s="34"/>
      <c r="N805" s="59" t="s">
        <v>3483</v>
      </c>
      <c r="O805" s="59"/>
      <c r="P805" s="156">
        <v>2250</v>
      </c>
      <c r="Q805" s="34" t="s">
        <v>52</v>
      </c>
      <c r="R805" s="34" t="s">
        <v>52</v>
      </c>
      <c r="S805" s="34" t="s">
        <v>52</v>
      </c>
      <c r="T805" s="40" t="s">
        <v>2938</v>
      </c>
      <c r="U805" s="34" t="s">
        <v>979</v>
      </c>
      <c r="V805" s="34" t="s">
        <v>1131</v>
      </c>
      <c r="W805" s="87">
        <v>15877907475</v>
      </c>
      <c r="X805" s="34" t="s">
        <v>56</v>
      </c>
      <c r="Y805" s="107">
        <v>45292</v>
      </c>
      <c r="Z805" s="107">
        <v>45627</v>
      </c>
      <c r="AA805" s="104" t="s">
        <v>57</v>
      </c>
      <c r="AB805" s="34"/>
      <c r="AC805" s="34"/>
      <c r="AD805" s="115" t="s">
        <v>2939</v>
      </c>
      <c r="AE805" s="105"/>
      <c r="AF805" s="205"/>
      <c r="AG805" s="34" t="s">
        <v>59</v>
      </c>
      <c r="AH805" s="34">
        <v>30</v>
      </c>
      <c r="AI805" s="34">
        <v>30</v>
      </c>
      <c r="AJ805" s="34"/>
      <c r="AK805" s="34">
        <f t="shared" si="36"/>
        <v>0</v>
      </c>
      <c r="AL805" s="213">
        <f t="shared" si="35"/>
        <v>0</v>
      </c>
      <c r="AN805" s="214"/>
    </row>
    <row r="806" s="16" customFormat="1" ht="105" hidden="1" customHeight="1" spans="1:40">
      <c r="A806" s="34">
        <v>486</v>
      </c>
      <c r="B806" s="34" t="s">
        <v>864</v>
      </c>
      <c r="C806" s="34" t="s">
        <v>1399</v>
      </c>
      <c r="D806" s="34" t="s">
        <v>2934</v>
      </c>
      <c r="E806" s="34" t="s">
        <v>3484</v>
      </c>
      <c r="F806" s="34" t="s">
        <v>975</v>
      </c>
      <c r="G806" s="34" t="s">
        <v>2682</v>
      </c>
      <c r="H806" s="34" t="s">
        <v>48</v>
      </c>
      <c r="I806" s="59" t="s">
        <v>3485</v>
      </c>
      <c r="J806" s="34">
        <v>30</v>
      </c>
      <c r="K806" s="34">
        <v>30</v>
      </c>
      <c r="L806" s="34"/>
      <c r="M806" s="34"/>
      <c r="N806" s="59" t="s">
        <v>3486</v>
      </c>
      <c r="O806" s="59"/>
      <c r="P806" s="156">
        <v>2503</v>
      </c>
      <c r="Q806" s="34" t="s">
        <v>52</v>
      </c>
      <c r="R806" s="34" t="s">
        <v>52</v>
      </c>
      <c r="S806" s="34" t="s">
        <v>52</v>
      </c>
      <c r="T806" s="40" t="s">
        <v>2938</v>
      </c>
      <c r="U806" s="34" t="s">
        <v>979</v>
      </c>
      <c r="V806" s="34" t="s">
        <v>1131</v>
      </c>
      <c r="W806" s="87">
        <v>15877907475</v>
      </c>
      <c r="X806" s="34" t="s">
        <v>56</v>
      </c>
      <c r="Y806" s="107">
        <v>45292</v>
      </c>
      <c r="Z806" s="107">
        <v>45627</v>
      </c>
      <c r="AA806" s="104" t="s">
        <v>57</v>
      </c>
      <c r="AB806" s="34"/>
      <c r="AC806" s="34"/>
      <c r="AD806" s="115" t="s">
        <v>2939</v>
      </c>
      <c r="AE806" s="105"/>
      <c r="AF806" s="205"/>
      <c r="AG806" s="34" t="s">
        <v>59</v>
      </c>
      <c r="AH806" s="34">
        <v>30</v>
      </c>
      <c r="AI806" s="34">
        <v>30</v>
      </c>
      <c r="AJ806" s="34"/>
      <c r="AK806" s="34">
        <f t="shared" si="36"/>
        <v>0</v>
      </c>
      <c r="AL806" s="213">
        <f t="shared" si="35"/>
        <v>0</v>
      </c>
      <c r="AN806" s="214"/>
    </row>
    <row r="807" s="16" customFormat="1" ht="105" hidden="1" customHeight="1" spans="1:40">
      <c r="A807" s="33">
        <v>487</v>
      </c>
      <c r="B807" s="34" t="s">
        <v>864</v>
      </c>
      <c r="C807" s="34" t="s">
        <v>1399</v>
      </c>
      <c r="D807" s="34" t="s">
        <v>2934</v>
      </c>
      <c r="E807" s="34" t="s">
        <v>3487</v>
      </c>
      <c r="F807" s="34" t="s">
        <v>975</v>
      </c>
      <c r="G807" s="34" t="s">
        <v>2084</v>
      </c>
      <c r="H807" s="34" t="s">
        <v>48</v>
      </c>
      <c r="I807" s="59" t="s">
        <v>3488</v>
      </c>
      <c r="J807" s="34">
        <v>30</v>
      </c>
      <c r="K807" s="34">
        <v>30</v>
      </c>
      <c r="L807" s="34"/>
      <c r="M807" s="34"/>
      <c r="N807" s="59" t="s">
        <v>3489</v>
      </c>
      <c r="O807" s="59"/>
      <c r="P807" s="156">
        <v>2451</v>
      </c>
      <c r="Q807" s="34" t="s">
        <v>52</v>
      </c>
      <c r="R807" s="34" t="s">
        <v>52</v>
      </c>
      <c r="S807" s="34" t="s">
        <v>52</v>
      </c>
      <c r="T807" s="40" t="s">
        <v>2938</v>
      </c>
      <c r="U807" s="34" t="s">
        <v>979</v>
      </c>
      <c r="V807" s="34" t="s">
        <v>1131</v>
      </c>
      <c r="W807" s="87">
        <v>15877907475</v>
      </c>
      <c r="X807" s="34" t="s">
        <v>56</v>
      </c>
      <c r="Y807" s="107">
        <v>45292</v>
      </c>
      <c r="Z807" s="107">
        <v>45627</v>
      </c>
      <c r="AA807" s="104" t="s">
        <v>57</v>
      </c>
      <c r="AB807" s="34"/>
      <c r="AC807" s="34"/>
      <c r="AD807" s="115" t="s">
        <v>2939</v>
      </c>
      <c r="AE807" s="105"/>
      <c r="AF807" s="205"/>
      <c r="AG807" s="34" t="s">
        <v>59</v>
      </c>
      <c r="AH807" s="34">
        <v>30</v>
      </c>
      <c r="AI807" s="34">
        <v>30</v>
      </c>
      <c r="AJ807" s="34"/>
      <c r="AK807" s="34">
        <f t="shared" si="36"/>
        <v>0</v>
      </c>
      <c r="AL807" s="213">
        <f t="shared" si="35"/>
        <v>0</v>
      </c>
      <c r="AN807" s="214"/>
    </row>
    <row r="808" s="16" customFormat="1" ht="105" hidden="1" customHeight="1" spans="1:40">
      <c r="A808" s="34">
        <v>488</v>
      </c>
      <c r="B808" s="34" t="s">
        <v>864</v>
      </c>
      <c r="C808" s="34" t="s">
        <v>1399</v>
      </c>
      <c r="D808" s="34" t="s">
        <v>2934</v>
      </c>
      <c r="E808" s="34" t="s">
        <v>3490</v>
      </c>
      <c r="F808" s="34" t="s">
        <v>975</v>
      </c>
      <c r="G808" s="34" t="s">
        <v>2671</v>
      </c>
      <c r="H808" s="34" t="s">
        <v>48</v>
      </c>
      <c r="I808" s="59" t="s">
        <v>3491</v>
      </c>
      <c r="J808" s="34">
        <v>30</v>
      </c>
      <c r="K808" s="34">
        <v>30</v>
      </c>
      <c r="L808" s="34"/>
      <c r="M808" s="34"/>
      <c r="N808" s="59" t="s">
        <v>3492</v>
      </c>
      <c r="O808" s="59"/>
      <c r="P808" s="156">
        <v>1280</v>
      </c>
      <c r="Q808" s="34" t="s">
        <v>52</v>
      </c>
      <c r="R808" s="34" t="s">
        <v>52</v>
      </c>
      <c r="S808" s="34" t="s">
        <v>52</v>
      </c>
      <c r="T808" s="40" t="s">
        <v>2938</v>
      </c>
      <c r="U808" s="34" t="s">
        <v>979</v>
      </c>
      <c r="V808" s="34" t="s">
        <v>1131</v>
      </c>
      <c r="W808" s="87">
        <v>15877907475</v>
      </c>
      <c r="X808" s="34" t="s">
        <v>56</v>
      </c>
      <c r="Y808" s="107">
        <v>45292</v>
      </c>
      <c r="Z808" s="107">
        <v>45627</v>
      </c>
      <c r="AA808" s="104" t="s">
        <v>57</v>
      </c>
      <c r="AB808" s="34"/>
      <c r="AC808" s="34"/>
      <c r="AD808" s="115" t="s">
        <v>2939</v>
      </c>
      <c r="AE808" s="105"/>
      <c r="AF808" s="205"/>
      <c r="AG808" s="34" t="s">
        <v>59</v>
      </c>
      <c r="AH808" s="34">
        <v>30</v>
      </c>
      <c r="AI808" s="34">
        <v>30</v>
      </c>
      <c r="AJ808" s="34"/>
      <c r="AK808" s="34">
        <f t="shared" si="36"/>
        <v>0</v>
      </c>
      <c r="AL808" s="213">
        <f t="shared" si="35"/>
        <v>0</v>
      </c>
      <c r="AN808" s="214"/>
    </row>
    <row r="809" s="16" customFormat="1" ht="105" hidden="1" customHeight="1" spans="1:40">
      <c r="A809" s="34">
        <v>489</v>
      </c>
      <c r="B809" s="34" t="s">
        <v>864</v>
      </c>
      <c r="C809" s="34" t="s">
        <v>1399</v>
      </c>
      <c r="D809" s="34" t="s">
        <v>2934</v>
      </c>
      <c r="E809" s="34" t="s">
        <v>3493</v>
      </c>
      <c r="F809" s="34" t="s">
        <v>207</v>
      </c>
      <c r="G809" s="34" t="s">
        <v>3494</v>
      </c>
      <c r="H809" s="34" t="s">
        <v>48</v>
      </c>
      <c r="I809" s="59" t="s">
        <v>3495</v>
      </c>
      <c r="J809" s="34">
        <v>30</v>
      </c>
      <c r="K809" s="34">
        <v>30</v>
      </c>
      <c r="L809" s="34"/>
      <c r="M809" s="34"/>
      <c r="N809" s="59" t="s">
        <v>3496</v>
      </c>
      <c r="O809" s="59"/>
      <c r="P809" s="156">
        <v>2736</v>
      </c>
      <c r="Q809" s="34" t="s">
        <v>52</v>
      </c>
      <c r="R809" s="34" t="s">
        <v>52</v>
      </c>
      <c r="S809" s="34" t="s">
        <v>52</v>
      </c>
      <c r="T809" s="40" t="s">
        <v>2938</v>
      </c>
      <c r="U809" s="34" t="s">
        <v>212</v>
      </c>
      <c r="V809" s="34" t="s">
        <v>213</v>
      </c>
      <c r="W809" s="87">
        <v>13529597887</v>
      </c>
      <c r="X809" s="34" t="s">
        <v>56</v>
      </c>
      <c r="Y809" s="107">
        <v>45292</v>
      </c>
      <c r="Z809" s="107">
        <v>45627</v>
      </c>
      <c r="AA809" s="104" t="s">
        <v>57</v>
      </c>
      <c r="AB809" s="34"/>
      <c r="AC809" s="34"/>
      <c r="AD809" s="115" t="s">
        <v>2939</v>
      </c>
      <c r="AE809" s="105"/>
      <c r="AF809" s="205"/>
      <c r="AG809" s="34" t="s">
        <v>59</v>
      </c>
      <c r="AH809" s="34">
        <v>30</v>
      </c>
      <c r="AI809" s="34">
        <v>30</v>
      </c>
      <c r="AJ809" s="34"/>
      <c r="AK809" s="34">
        <f t="shared" si="36"/>
        <v>0</v>
      </c>
      <c r="AL809" s="213">
        <f t="shared" si="35"/>
        <v>0</v>
      </c>
      <c r="AN809" s="214"/>
    </row>
    <row r="810" s="16" customFormat="1" ht="105" hidden="1" customHeight="1" spans="1:40">
      <c r="A810" s="33">
        <v>490</v>
      </c>
      <c r="B810" s="34" t="s">
        <v>864</v>
      </c>
      <c r="C810" s="34" t="s">
        <v>1399</v>
      </c>
      <c r="D810" s="34" t="s">
        <v>2934</v>
      </c>
      <c r="E810" s="34" t="s">
        <v>3497</v>
      </c>
      <c r="F810" s="34" t="s">
        <v>207</v>
      </c>
      <c r="G810" s="34" t="s">
        <v>2632</v>
      </c>
      <c r="H810" s="34" t="s">
        <v>48</v>
      </c>
      <c r="I810" s="59" t="s">
        <v>3498</v>
      </c>
      <c r="J810" s="34">
        <v>30</v>
      </c>
      <c r="K810" s="34">
        <v>30</v>
      </c>
      <c r="L810" s="34"/>
      <c r="M810" s="34"/>
      <c r="N810" s="59" t="s">
        <v>3499</v>
      </c>
      <c r="O810" s="59"/>
      <c r="P810" s="156">
        <v>1990</v>
      </c>
      <c r="Q810" s="34" t="s">
        <v>52</v>
      </c>
      <c r="R810" s="34" t="s">
        <v>52</v>
      </c>
      <c r="S810" s="34" t="s">
        <v>52</v>
      </c>
      <c r="T810" s="40" t="s">
        <v>2938</v>
      </c>
      <c r="U810" s="34" t="s">
        <v>212</v>
      </c>
      <c r="V810" s="34" t="s">
        <v>213</v>
      </c>
      <c r="W810" s="87">
        <v>13529597887</v>
      </c>
      <c r="X810" s="34" t="s">
        <v>56</v>
      </c>
      <c r="Y810" s="107">
        <v>45292</v>
      </c>
      <c r="Z810" s="107">
        <v>45627</v>
      </c>
      <c r="AA810" s="104" t="s">
        <v>57</v>
      </c>
      <c r="AB810" s="34"/>
      <c r="AC810" s="34"/>
      <c r="AD810" s="115" t="s">
        <v>2939</v>
      </c>
      <c r="AE810" s="105"/>
      <c r="AF810" s="205"/>
      <c r="AG810" s="34" t="s">
        <v>59</v>
      </c>
      <c r="AH810" s="34">
        <v>30</v>
      </c>
      <c r="AI810" s="34">
        <v>30</v>
      </c>
      <c r="AJ810" s="34"/>
      <c r="AK810" s="34">
        <f t="shared" si="36"/>
        <v>0</v>
      </c>
      <c r="AL810" s="213">
        <f t="shared" si="35"/>
        <v>0</v>
      </c>
      <c r="AN810" s="214"/>
    </row>
    <row r="811" s="16" customFormat="1" ht="105" hidden="1" customHeight="1" spans="1:40">
      <c r="A811" s="34">
        <v>491</v>
      </c>
      <c r="B811" s="34" t="s">
        <v>864</v>
      </c>
      <c r="C811" s="34" t="s">
        <v>1399</v>
      </c>
      <c r="D811" s="34" t="s">
        <v>2934</v>
      </c>
      <c r="E811" s="34" t="s">
        <v>3500</v>
      </c>
      <c r="F811" s="34" t="s">
        <v>207</v>
      </c>
      <c r="G811" s="34" t="s">
        <v>300</v>
      </c>
      <c r="H811" s="34" t="s">
        <v>48</v>
      </c>
      <c r="I811" s="59" t="s">
        <v>3501</v>
      </c>
      <c r="J811" s="34">
        <v>30</v>
      </c>
      <c r="K811" s="34">
        <v>30</v>
      </c>
      <c r="L811" s="34"/>
      <c r="M811" s="34"/>
      <c r="N811" s="59" t="s">
        <v>3502</v>
      </c>
      <c r="O811" s="59"/>
      <c r="P811" s="156">
        <v>5794</v>
      </c>
      <c r="Q811" s="34" t="s">
        <v>52</v>
      </c>
      <c r="R811" s="34" t="s">
        <v>52</v>
      </c>
      <c r="S811" s="34" t="s">
        <v>52</v>
      </c>
      <c r="T811" s="40" t="s">
        <v>2938</v>
      </c>
      <c r="U811" s="34" t="s">
        <v>212</v>
      </c>
      <c r="V811" s="34" t="s">
        <v>213</v>
      </c>
      <c r="W811" s="87">
        <v>13529597887</v>
      </c>
      <c r="X811" s="34" t="s">
        <v>56</v>
      </c>
      <c r="Y811" s="107">
        <v>45292</v>
      </c>
      <c r="Z811" s="107">
        <v>45627</v>
      </c>
      <c r="AA811" s="104" t="s">
        <v>57</v>
      </c>
      <c r="AB811" s="34"/>
      <c r="AC811" s="34"/>
      <c r="AD811" s="115" t="s">
        <v>2939</v>
      </c>
      <c r="AE811" s="105"/>
      <c r="AF811" s="205"/>
      <c r="AG811" s="34" t="s">
        <v>59</v>
      </c>
      <c r="AH811" s="34">
        <v>30</v>
      </c>
      <c r="AI811" s="34">
        <v>30</v>
      </c>
      <c r="AJ811" s="34"/>
      <c r="AK811" s="34">
        <f t="shared" si="36"/>
        <v>0</v>
      </c>
      <c r="AL811" s="213">
        <f t="shared" si="35"/>
        <v>0</v>
      </c>
      <c r="AN811" s="214"/>
    </row>
    <row r="812" s="16" customFormat="1" ht="105" hidden="1" customHeight="1" spans="1:40">
      <c r="A812" s="34">
        <v>492</v>
      </c>
      <c r="B812" s="34" t="s">
        <v>864</v>
      </c>
      <c r="C812" s="34" t="s">
        <v>1399</v>
      </c>
      <c r="D812" s="34" t="s">
        <v>2934</v>
      </c>
      <c r="E812" s="34" t="s">
        <v>3503</v>
      </c>
      <c r="F812" s="34" t="s">
        <v>207</v>
      </c>
      <c r="G812" s="34" t="s">
        <v>3504</v>
      </c>
      <c r="H812" s="34" t="s">
        <v>48</v>
      </c>
      <c r="I812" s="59" t="s">
        <v>3505</v>
      </c>
      <c r="J812" s="34">
        <v>30</v>
      </c>
      <c r="K812" s="34">
        <v>30</v>
      </c>
      <c r="L812" s="34"/>
      <c r="M812" s="34"/>
      <c r="N812" s="59" t="s">
        <v>3506</v>
      </c>
      <c r="O812" s="59"/>
      <c r="P812" s="156">
        <v>2923</v>
      </c>
      <c r="Q812" s="34" t="s">
        <v>52</v>
      </c>
      <c r="R812" s="34" t="s">
        <v>52</v>
      </c>
      <c r="S812" s="34" t="s">
        <v>52</v>
      </c>
      <c r="T812" s="40" t="s">
        <v>2938</v>
      </c>
      <c r="U812" s="34" t="s">
        <v>212</v>
      </c>
      <c r="V812" s="34" t="s">
        <v>213</v>
      </c>
      <c r="W812" s="87">
        <v>13529597887</v>
      </c>
      <c r="X812" s="34" t="s">
        <v>56</v>
      </c>
      <c r="Y812" s="107">
        <v>45292</v>
      </c>
      <c r="Z812" s="107">
        <v>45627</v>
      </c>
      <c r="AA812" s="104" t="s">
        <v>57</v>
      </c>
      <c r="AB812" s="34"/>
      <c r="AC812" s="34"/>
      <c r="AD812" s="115" t="s">
        <v>2939</v>
      </c>
      <c r="AE812" s="105"/>
      <c r="AF812" s="205"/>
      <c r="AG812" s="34" t="s">
        <v>59</v>
      </c>
      <c r="AH812" s="34">
        <v>30</v>
      </c>
      <c r="AI812" s="34">
        <v>30</v>
      </c>
      <c r="AJ812" s="34"/>
      <c r="AK812" s="34">
        <f t="shared" si="36"/>
        <v>0</v>
      </c>
      <c r="AL812" s="213">
        <f t="shared" si="35"/>
        <v>0</v>
      </c>
      <c r="AN812" s="214"/>
    </row>
    <row r="813" s="16" customFormat="1" ht="105" hidden="1" customHeight="1" spans="1:40">
      <c r="A813" s="33">
        <v>493</v>
      </c>
      <c r="B813" s="34" t="s">
        <v>864</v>
      </c>
      <c r="C813" s="34" t="s">
        <v>1399</v>
      </c>
      <c r="D813" s="34" t="s">
        <v>2934</v>
      </c>
      <c r="E813" s="34" t="s">
        <v>3507</v>
      </c>
      <c r="F813" s="34" t="s">
        <v>207</v>
      </c>
      <c r="G813" s="34" t="s">
        <v>3508</v>
      </c>
      <c r="H813" s="34" t="s">
        <v>48</v>
      </c>
      <c r="I813" s="59" t="s">
        <v>3509</v>
      </c>
      <c r="J813" s="34">
        <v>30</v>
      </c>
      <c r="K813" s="34">
        <v>30</v>
      </c>
      <c r="L813" s="34"/>
      <c r="M813" s="34"/>
      <c r="N813" s="59" t="s">
        <v>3510</v>
      </c>
      <c r="O813" s="59"/>
      <c r="P813" s="156">
        <v>6555</v>
      </c>
      <c r="Q813" s="34" t="s">
        <v>52</v>
      </c>
      <c r="R813" s="34" t="s">
        <v>52</v>
      </c>
      <c r="S813" s="34" t="s">
        <v>52</v>
      </c>
      <c r="T813" s="40" t="s">
        <v>2938</v>
      </c>
      <c r="U813" s="34" t="s">
        <v>212</v>
      </c>
      <c r="V813" s="34" t="s">
        <v>213</v>
      </c>
      <c r="W813" s="87">
        <v>13529597887</v>
      </c>
      <c r="X813" s="34" t="s">
        <v>56</v>
      </c>
      <c r="Y813" s="107">
        <v>45292</v>
      </c>
      <c r="Z813" s="107">
        <v>45627</v>
      </c>
      <c r="AA813" s="104" t="s">
        <v>57</v>
      </c>
      <c r="AB813" s="34"/>
      <c r="AC813" s="34"/>
      <c r="AD813" s="115" t="s">
        <v>2939</v>
      </c>
      <c r="AE813" s="105"/>
      <c r="AF813" s="205"/>
      <c r="AG813" s="34" t="s">
        <v>59</v>
      </c>
      <c r="AH813" s="34">
        <v>30</v>
      </c>
      <c r="AI813" s="34">
        <v>30</v>
      </c>
      <c r="AJ813" s="34"/>
      <c r="AK813" s="34">
        <f t="shared" si="36"/>
        <v>0</v>
      </c>
      <c r="AL813" s="213">
        <f t="shared" si="35"/>
        <v>0</v>
      </c>
      <c r="AN813" s="214"/>
    </row>
    <row r="814" s="16" customFormat="1" ht="105" hidden="1" customHeight="1" spans="1:40">
      <c r="A814" s="34">
        <v>494</v>
      </c>
      <c r="B814" s="34" t="s">
        <v>864</v>
      </c>
      <c r="C814" s="34" t="s">
        <v>1399</v>
      </c>
      <c r="D814" s="34" t="s">
        <v>2934</v>
      </c>
      <c r="E814" s="34" t="s">
        <v>3511</v>
      </c>
      <c r="F814" s="34" t="s">
        <v>207</v>
      </c>
      <c r="G814" s="34" t="s">
        <v>315</v>
      </c>
      <c r="H814" s="34" t="s">
        <v>48</v>
      </c>
      <c r="I814" s="59" t="s">
        <v>3512</v>
      </c>
      <c r="J814" s="34">
        <v>30</v>
      </c>
      <c r="K814" s="34">
        <v>30</v>
      </c>
      <c r="L814" s="34"/>
      <c r="M814" s="34"/>
      <c r="N814" s="59" t="s">
        <v>3513</v>
      </c>
      <c r="O814" s="59"/>
      <c r="P814" s="156">
        <v>6067</v>
      </c>
      <c r="Q814" s="34" t="s">
        <v>52</v>
      </c>
      <c r="R814" s="34" t="s">
        <v>52</v>
      </c>
      <c r="S814" s="34" t="s">
        <v>52</v>
      </c>
      <c r="T814" s="40" t="s">
        <v>2938</v>
      </c>
      <c r="U814" s="34" t="s">
        <v>212</v>
      </c>
      <c r="V814" s="34" t="s">
        <v>213</v>
      </c>
      <c r="W814" s="87">
        <v>13529597887</v>
      </c>
      <c r="X814" s="34" t="s">
        <v>56</v>
      </c>
      <c r="Y814" s="107">
        <v>45352</v>
      </c>
      <c r="Z814" s="107">
        <v>45627</v>
      </c>
      <c r="AA814" s="104" t="s">
        <v>57</v>
      </c>
      <c r="AB814" s="34"/>
      <c r="AC814" s="34"/>
      <c r="AD814" s="115" t="s">
        <v>2939</v>
      </c>
      <c r="AE814" s="105"/>
      <c r="AF814" s="205"/>
      <c r="AG814" s="34" t="s">
        <v>59</v>
      </c>
      <c r="AH814" s="34">
        <v>30</v>
      </c>
      <c r="AI814" s="34">
        <v>30</v>
      </c>
      <c r="AJ814" s="34"/>
      <c r="AK814" s="34">
        <f t="shared" si="36"/>
        <v>0</v>
      </c>
      <c r="AL814" s="213">
        <f t="shared" si="35"/>
        <v>0</v>
      </c>
      <c r="AN814" s="214"/>
    </row>
    <row r="815" s="16" customFormat="1" ht="105" hidden="1" customHeight="1" spans="1:40">
      <c r="A815" s="34">
        <v>495</v>
      </c>
      <c r="B815" s="34" t="s">
        <v>864</v>
      </c>
      <c r="C815" s="34" t="s">
        <v>1399</v>
      </c>
      <c r="D815" s="34" t="s">
        <v>2934</v>
      </c>
      <c r="E815" s="34" t="s">
        <v>3514</v>
      </c>
      <c r="F815" s="34" t="s">
        <v>207</v>
      </c>
      <c r="G815" s="34" t="s">
        <v>3515</v>
      </c>
      <c r="H815" s="34" t="s">
        <v>48</v>
      </c>
      <c r="I815" s="59" t="s">
        <v>3516</v>
      </c>
      <c r="J815" s="34">
        <v>30</v>
      </c>
      <c r="K815" s="34">
        <v>30</v>
      </c>
      <c r="L815" s="34"/>
      <c r="M815" s="34"/>
      <c r="N815" s="59" t="s">
        <v>3517</v>
      </c>
      <c r="O815" s="59"/>
      <c r="P815" s="156">
        <v>1769</v>
      </c>
      <c r="Q815" s="34" t="s">
        <v>52</v>
      </c>
      <c r="R815" s="34" t="s">
        <v>52</v>
      </c>
      <c r="S815" s="34" t="s">
        <v>52</v>
      </c>
      <c r="T815" s="40" t="s">
        <v>2938</v>
      </c>
      <c r="U815" s="34" t="s">
        <v>212</v>
      </c>
      <c r="V815" s="34" t="s">
        <v>213</v>
      </c>
      <c r="W815" s="87">
        <v>13529597887</v>
      </c>
      <c r="X815" s="34" t="s">
        <v>56</v>
      </c>
      <c r="Y815" s="107">
        <v>45352</v>
      </c>
      <c r="Z815" s="107">
        <v>45627</v>
      </c>
      <c r="AA815" s="104" t="s">
        <v>57</v>
      </c>
      <c r="AB815" s="34"/>
      <c r="AC815" s="34"/>
      <c r="AD815" s="115" t="s">
        <v>2939</v>
      </c>
      <c r="AE815" s="105"/>
      <c r="AF815" s="205"/>
      <c r="AG815" s="34" t="s">
        <v>59</v>
      </c>
      <c r="AH815" s="34">
        <v>30</v>
      </c>
      <c r="AI815" s="34">
        <v>30</v>
      </c>
      <c r="AJ815" s="34"/>
      <c r="AK815" s="34">
        <f t="shared" si="36"/>
        <v>0</v>
      </c>
      <c r="AL815" s="213">
        <f t="shared" si="35"/>
        <v>0</v>
      </c>
      <c r="AN815" s="214"/>
    </row>
    <row r="816" s="16" customFormat="1" ht="105" hidden="1" customHeight="1" spans="1:40">
      <c r="A816" s="33">
        <v>496</v>
      </c>
      <c r="B816" s="34" t="s">
        <v>864</v>
      </c>
      <c r="C816" s="34" t="s">
        <v>1399</v>
      </c>
      <c r="D816" s="34" t="s">
        <v>2934</v>
      </c>
      <c r="E816" s="34" t="s">
        <v>3518</v>
      </c>
      <c r="F816" s="34" t="s">
        <v>207</v>
      </c>
      <c r="G816" s="34" t="s">
        <v>3519</v>
      </c>
      <c r="H816" s="34" t="s">
        <v>48</v>
      </c>
      <c r="I816" s="59" t="s">
        <v>3520</v>
      </c>
      <c r="J816" s="34">
        <v>30</v>
      </c>
      <c r="K816" s="34">
        <v>30</v>
      </c>
      <c r="L816" s="34"/>
      <c r="M816" s="34"/>
      <c r="N816" s="59" t="s">
        <v>3521</v>
      </c>
      <c r="O816" s="59"/>
      <c r="P816" s="156">
        <v>1869</v>
      </c>
      <c r="Q816" s="34" t="s">
        <v>52</v>
      </c>
      <c r="R816" s="34" t="s">
        <v>52</v>
      </c>
      <c r="S816" s="34" t="s">
        <v>52</v>
      </c>
      <c r="T816" s="40" t="s">
        <v>2938</v>
      </c>
      <c r="U816" s="34" t="s">
        <v>212</v>
      </c>
      <c r="V816" s="34" t="s">
        <v>213</v>
      </c>
      <c r="W816" s="87">
        <v>13529597887</v>
      </c>
      <c r="X816" s="34" t="s">
        <v>56</v>
      </c>
      <c r="Y816" s="107">
        <v>45352</v>
      </c>
      <c r="Z816" s="107">
        <v>45352</v>
      </c>
      <c r="AA816" s="104" t="s">
        <v>57</v>
      </c>
      <c r="AB816" s="34"/>
      <c r="AC816" s="34"/>
      <c r="AD816" s="115" t="s">
        <v>2939</v>
      </c>
      <c r="AE816" s="105"/>
      <c r="AF816" s="205"/>
      <c r="AG816" s="34" t="s">
        <v>59</v>
      </c>
      <c r="AH816" s="34">
        <v>30</v>
      </c>
      <c r="AI816" s="34">
        <v>30</v>
      </c>
      <c r="AJ816" s="34"/>
      <c r="AK816" s="34">
        <f t="shared" si="36"/>
        <v>0</v>
      </c>
      <c r="AL816" s="213">
        <f t="shared" si="35"/>
        <v>0</v>
      </c>
      <c r="AN816" s="214"/>
    </row>
    <row r="817" s="16" customFormat="1" ht="105" hidden="1" customHeight="1" spans="1:40">
      <c r="A817" s="34">
        <v>497</v>
      </c>
      <c r="B817" s="34" t="s">
        <v>864</v>
      </c>
      <c r="C817" s="34" t="s">
        <v>1399</v>
      </c>
      <c r="D817" s="34" t="s">
        <v>2934</v>
      </c>
      <c r="E817" s="34" t="s">
        <v>3522</v>
      </c>
      <c r="F817" s="34" t="s">
        <v>207</v>
      </c>
      <c r="G817" s="34" t="s">
        <v>2289</v>
      </c>
      <c r="H817" s="34" t="s">
        <v>48</v>
      </c>
      <c r="I817" s="59" t="s">
        <v>3523</v>
      </c>
      <c r="J817" s="34">
        <v>30</v>
      </c>
      <c r="K817" s="34">
        <v>30</v>
      </c>
      <c r="L817" s="34"/>
      <c r="M817" s="34"/>
      <c r="N817" s="59" t="s">
        <v>3524</v>
      </c>
      <c r="O817" s="59"/>
      <c r="P817" s="156">
        <v>3608</v>
      </c>
      <c r="Q817" s="34" t="s">
        <v>52</v>
      </c>
      <c r="R817" s="34" t="s">
        <v>52</v>
      </c>
      <c r="S817" s="34" t="s">
        <v>52</v>
      </c>
      <c r="T817" s="40" t="s">
        <v>2938</v>
      </c>
      <c r="U817" s="34" t="s">
        <v>212</v>
      </c>
      <c r="V817" s="34" t="s">
        <v>213</v>
      </c>
      <c r="W817" s="87">
        <v>13529597887</v>
      </c>
      <c r="X817" s="34" t="s">
        <v>56</v>
      </c>
      <c r="Y817" s="107">
        <v>45352</v>
      </c>
      <c r="Z817" s="107">
        <v>45383</v>
      </c>
      <c r="AA817" s="104" t="s">
        <v>57</v>
      </c>
      <c r="AB817" s="34"/>
      <c r="AC817" s="34"/>
      <c r="AD817" s="115" t="s">
        <v>2939</v>
      </c>
      <c r="AE817" s="105"/>
      <c r="AF817" s="205"/>
      <c r="AG817" s="34" t="s">
        <v>59</v>
      </c>
      <c r="AH817" s="34">
        <v>30</v>
      </c>
      <c r="AI817" s="34">
        <v>30</v>
      </c>
      <c r="AJ817" s="34"/>
      <c r="AK817" s="34">
        <f t="shared" si="36"/>
        <v>0</v>
      </c>
      <c r="AL817" s="213">
        <f t="shared" si="35"/>
        <v>0</v>
      </c>
      <c r="AN817" s="214"/>
    </row>
    <row r="818" s="16" customFormat="1" ht="105" hidden="1" customHeight="1" spans="1:40">
      <c r="A818" s="34">
        <v>498</v>
      </c>
      <c r="B818" s="34" t="s">
        <v>864</v>
      </c>
      <c r="C818" s="34" t="s">
        <v>1399</v>
      </c>
      <c r="D818" s="34" t="s">
        <v>2934</v>
      </c>
      <c r="E818" s="34" t="s">
        <v>3525</v>
      </c>
      <c r="F818" s="34" t="s">
        <v>207</v>
      </c>
      <c r="G818" s="34" t="s">
        <v>2196</v>
      </c>
      <c r="H818" s="34" t="s">
        <v>48</v>
      </c>
      <c r="I818" s="59" t="s">
        <v>3526</v>
      </c>
      <c r="J818" s="34">
        <v>30</v>
      </c>
      <c r="K818" s="34">
        <v>30</v>
      </c>
      <c r="L818" s="34"/>
      <c r="M818" s="34"/>
      <c r="N818" s="59" t="s">
        <v>3527</v>
      </c>
      <c r="O818" s="59"/>
      <c r="P818" s="156">
        <v>2025</v>
      </c>
      <c r="Q818" s="34" t="s">
        <v>52</v>
      </c>
      <c r="R818" s="34" t="s">
        <v>52</v>
      </c>
      <c r="S818" s="34" t="s">
        <v>52</v>
      </c>
      <c r="T818" s="40" t="s">
        <v>2938</v>
      </c>
      <c r="U818" s="34" t="s">
        <v>212</v>
      </c>
      <c r="V818" s="34" t="s">
        <v>213</v>
      </c>
      <c r="W818" s="87">
        <v>13529597887</v>
      </c>
      <c r="X818" s="34" t="s">
        <v>56</v>
      </c>
      <c r="Y818" s="107">
        <v>45352</v>
      </c>
      <c r="Z818" s="107">
        <v>45383</v>
      </c>
      <c r="AA818" s="104" t="s">
        <v>57</v>
      </c>
      <c r="AB818" s="34"/>
      <c r="AC818" s="34"/>
      <c r="AD818" s="115" t="s">
        <v>2939</v>
      </c>
      <c r="AE818" s="105"/>
      <c r="AF818" s="205"/>
      <c r="AG818" s="34" t="s">
        <v>59</v>
      </c>
      <c r="AH818" s="34">
        <v>30</v>
      </c>
      <c r="AI818" s="34">
        <v>30</v>
      </c>
      <c r="AJ818" s="34"/>
      <c r="AK818" s="34">
        <f t="shared" si="36"/>
        <v>0</v>
      </c>
      <c r="AL818" s="213">
        <f t="shared" si="35"/>
        <v>0</v>
      </c>
      <c r="AN818" s="214"/>
    </row>
    <row r="819" s="16" customFormat="1" ht="105" hidden="1" customHeight="1" spans="1:40">
      <c r="A819" s="33">
        <v>499</v>
      </c>
      <c r="B819" s="34" t="s">
        <v>864</v>
      </c>
      <c r="C819" s="34" t="s">
        <v>1399</v>
      </c>
      <c r="D819" s="34" t="s">
        <v>2934</v>
      </c>
      <c r="E819" s="34" t="s">
        <v>3528</v>
      </c>
      <c r="F819" s="34" t="s">
        <v>207</v>
      </c>
      <c r="G819" s="34" t="s">
        <v>3529</v>
      </c>
      <c r="H819" s="34" t="s">
        <v>48</v>
      </c>
      <c r="I819" s="59" t="s">
        <v>3530</v>
      </c>
      <c r="J819" s="34">
        <v>30</v>
      </c>
      <c r="K819" s="34">
        <v>30</v>
      </c>
      <c r="L819" s="34"/>
      <c r="M819" s="34"/>
      <c r="N819" s="59" t="s">
        <v>3531</v>
      </c>
      <c r="O819" s="59"/>
      <c r="P819" s="156">
        <v>3447</v>
      </c>
      <c r="Q819" s="34" t="s">
        <v>52</v>
      </c>
      <c r="R819" s="34" t="s">
        <v>52</v>
      </c>
      <c r="S819" s="34" t="s">
        <v>52</v>
      </c>
      <c r="T819" s="40" t="s">
        <v>2938</v>
      </c>
      <c r="U819" s="34" t="s">
        <v>212</v>
      </c>
      <c r="V819" s="34" t="s">
        <v>213</v>
      </c>
      <c r="W819" s="87">
        <v>13529597887</v>
      </c>
      <c r="X819" s="34" t="s">
        <v>56</v>
      </c>
      <c r="Y819" s="107">
        <v>45352</v>
      </c>
      <c r="Z819" s="107">
        <v>45413</v>
      </c>
      <c r="AA819" s="104" t="s">
        <v>57</v>
      </c>
      <c r="AB819" s="34"/>
      <c r="AC819" s="34"/>
      <c r="AD819" s="115" t="s">
        <v>2939</v>
      </c>
      <c r="AE819" s="105"/>
      <c r="AF819" s="205"/>
      <c r="AG819" s="34" t="s">
        <v>59</v>
      </c>
      <c r="AH819" s="34">
        <v>30</v>
      </c>
      <c r="AI819" s="34">
        <v>30</v>
      </c>
      <c r="AJ819" s="34"/>
      <c r="AK819" s="34">
        <f t="shared" si="36"/>
        <v>0</v>
      </c>
      <c r="AL819" s="213">
        <f t="shared" si="35"/>
        <v>0</v>
      </c>
      <c r="AN819" s="214"/>
    </row>
    <row r="820" s="16" customFormat="1" ht="105" hidden="1" customHeight="1" spans="1:40">
      <c r="A820" s="34">
        <v>500</v>
      </c>
      <c r="B820" s="34" t="s">
        <v>864</v>
      </c>
      <c r="C820" s="34" t="s">
        <v>1399</v>
      </c>
      <c r="D820" s="34" t="s">
        <v>2934</v>
      </c>
      <c r="E820" s="34" t="s">
        <v>3532</v>
      </c>
      <c r="F820" s="34" t="s">
        <v>207</v>
      </c>
      <c r="G820" s="34" t="s">
        <v>2624</v>
      </c>
      <c r="H820" s="34" t="s">
        <v>48</v>
      </c>
      <c r="I820" s="59" t="s">
        <v>3533</v>
      </c>
      <c r="J820" s="34">
        <v>30</v>
      </c>
      <c r="K820" s="34">
        <v>30</v>
      </c>
      <c r="L820" s="34"/>
      <c r="M820" s="34"/>
      <c r="N820" s="59" t="s">
        <v>3534</v>
      </c>
      <c r="O820" s="59"/>
      <c r="P820" s="156">
        <v>3360</v>
      </c>
      <c r="Q820" s="34" t="s">
        <v>52</v>
      </c>
      <c r="R820" s="34" t="s">
        <v>52</v>
      </c>
      <c r="S820" s="34" t="s">
        <v>52</v>
      </c>
      <c r="T820" s="40" t="s">
        <v>2938</v>
      </c>
      <c r="U820" s="34" t="s">
        <v>212</v>
      </c>
      <c r="V820" s="34" t="s">
        <v>213</v>
      </c>
      <c r="W820" s="87">
        <v>13529597887</v>
      </c>
      <c r="X820" s="34" t="s">
        <v>56</v>
      </c>
      <c r="Y820" s="107">
        <v>45352</v>
      </c>
      <c r="Z820" s="107">
        <v>45413</v>
      </c>
      <c r="AA820" s="104" t="s">
        <v>57</v>
      </c>
      <c r="AB820" s="34"/>
      <c r="AC820" s="34"/>
      <c r="AD820" s="115" t="s">
        <v>2939</v>
      </c>
      <c r="AE820" s="105"/>
      <c r="AF820" s="205"/>
      <c r="AG820" s="34" t="s">
        <v>59</v>
      </c>
      <c r="AH820" s="34">
        <v>30</v>
      </c>
      <c r="AI820" s="34">
        <v>30</v>
      </c>
      <c r="AJ820" s="34"/>
      <c r="AK820" s="34">
        <f t="shared" si="36"/>
        <v>0</v>
      </c>
      <c r="AL820" s="213">
        <f t="shared" si="35"/>
        <v>0</v>
      </c>
      <c r="AN820" s="214"/>
    </row>
    <row r="821" s="16" customFormat="1" ht="105" hidden="1" customHeight="1" spans="1:40">
      <c r="A821" s="34">
        <v>501</v>
      </c>
      <c r="B821" s="34" t="s">
        <v>864</v>
      </c>
      <c r="C821" s="34" t="s">
        <v>1399</v>
      </c>
      <c r="D821" s="34" t="s">
        <v>2934</v>
      </c>
      <c r="E821" s="34" t="s">
        <v>3535</v>
      </c>
      <c r="F821" s="34" t="s">
        <v>207</v>
      </c>
      <c r="G821" s="34" t="s">
        <v>2088</v>
      </c>
      <c r="H821" s="34" t="s">
        <v>48</v>
      </c>
      <c r="I821" s="59" t="s">
        <v>3536</v>
      </c>
      <c r="J821" s="34">
        <v>30</v>
      </c>
      <c r="K821" s="34">
        <v>30</v>
      </c>
      <c r="L821" s="34"/>
      <c r="M821" s="34"/>
      <c r="N821" s="59" t="s">
        <v>3537</v>
      </c>
      <c r="O821" s="59"/>
      <c r="P821" s="156">
        <v>4678</v>
      </c>
      <c r="Q821" s="34" t="s">
        <v>52</v>
      </c>
      <c r="R821" s="34" t="s">
        <v>52</v>
      </c>
      <c r="S821" s="34" t="s">
        <v>52</v>
      </c>
      <c r="T821" s="40" t="s">
        <v>2938</v>
      </c>
      <c r="U821" s="34" t="s">
        <v>212</v>
      </c>
      <c r="V821" s="34" t="s">
        <v>213</v>
      </c>
      <c r="W821" s="87">
        <v>13529597887</v>
      </c>
      <c r="X821" s="34" t="s">
        <v>56</v>
      </c>
      <c r="Y821" s="107">
        <v>45352</v>
      </c>
      <c r="Z821" s="107">
        <v>45323</v>
      </c>
      <c r="AA821" s="104" t="s">
        <v>57</v>
      </c>
      <c r="AB821" s="34"/>
      <c r="AC821" s="34"/>
      <c r="AD821" s="115" t="s">
        <v>2939</v>
      </c>
      <c r="AE821" s="105"/>
      <c r="AF821" s="205"/>
      <c r="AG821" s="34" t="s">
        <v>59</v>
      </c>
      <c r="AH821" s="34">
        <v>30</v>
      </c>
      <c r="AI821" s="34">
        <v>30</v>
      </c>
      <c r="AJ821" s="34"/>
      <c r="AK821" s="34">
        <f t="shared" si="36"/>
        <v>0</v>
      </c>
      <c r="AL821" s="213">
        <f t="shared" si="35"/>
        <v>0</v>
      </c>
      <c r="AN821" s="214"/>
    </row>
    <row r="822" s="16" customFormat="1" ht="105" hidden="1" customHeight="1" spans="1:40">
      <c r="A822" s="33">
        <v>502</v>
      </c>
      <c r="B822" s="34" t="s">
        <v>864</v>
      </c>
      <c r="C822" s="34" t="s">
        <v>1399</v>
      </c>
      <c r="D822" s="34" t="s">
        <v>2934</v>
      </c>
      <c r="E822" s="34" t="s">
        <v>3538</v>
      </c>
      <c r="F822" s="34" t="s">
        <v>207</v>
      </c>
      <c r="G822" s="34" t="s">
        <v>3539</v>
      </c>
      <c r="H822" s="34" t="s">
        <v>48</v>
      </c>
      <c r="I822" s="59" t="s">
        <v>3540</v>
      </c>
      <c r="J822" s="34">
        <v>30</v>
      </c>
      <c r="K822" s="34">
        <v>30</v>
      </c>
      <c r="L822" s="34"/>
      <c r="M822" s="34"/>
      <c r="N822" s="59" t="s">
        <v>3541</v>
      </c>
      <c r="O822" s="59"/>
      <c r="P822" s="156">
        <v>258</v>
      </c>
      <c r="Q822" s="34" t="s">
        <v>52</v>
      </c>
      <c r="R822" s="34" t="s">
        <v>52</v>
      </c>
      <c r="S822" s="34" t="s">
        <v>52</v>
      </c>
      <c r="T822" s="40" t="s">
        <v>2938</v>
      </c>
      <c r="U822" s="34" t="s">
        <v>212</v>
      </c>
      <c r="V822" s="34" t="s">
        <v>213</v>
      </c>
      <c r="W822" s="87">
        <v>13529597887</v>
      </c>
      <c r="X822" s="34" t="s">
        <v>56</v>
      </c>
      <c r="Y822" s="107">
        <v>45292</v>
      </c>
      <c r="Z822" s="107">
        <v>45627</v>
      </c>
      <c r="AA822" s="104" t="s">
        <v>57</v>
      </c>
      <c r="AB822" s="34"/>
      <c r="AC822" s="34"/>
      <c r="AD822" s="115" t="s">
        <v>2939</v>
      </c>
      <c r="AE822" s="105"/>
      <c r="AF822" s="205"/>
      <c r="AG822" s="34" t="s">
        <v>59</v>
      </c>
      <c r="AH822" s="34">
        <v>30</v>
      </c>
      <c r="AI822" s="34">
        <v>30</v>
      </c>
      <c r="AJ822" s="34"/>
      <c r="AK822" s="34">
        <f t="shared" si="36"/>
        <v>0</v>
      </c>
      <c r="AL822" s="213">
        <f t="shared" si="35"/>
        <v>0</v>
      </c>
      <c r="AN822" s="214"/>
    </row>
    <row r="823" s="16" customFormat="1" ht="105" hidden="1" customHeight="1" spans="1:40">
      <c r="A823" s="34">
        <v>503</v>
      </c>
      <c r="B823" s="34" t="s">
        <v>864</v>
      </c>
      <c r="C823" s="34" t="s">
        <v>1399</v>
      </c>
      <c r="D823" s="34" t="s">
        <v>2934</v>
      </c>
      <c r="E823" s="34" t="s">
        <v>3542</v>
      </c>
      <c r="F823" s="34" t="s">
        <v>207</v>
      </c>
      <c r="G823" s="34" t="s">
        <v>3543</v>
      </c>
      <c r="H823" s="34" t="s">
        <v>48</v>
      </c>
      <c r="I823" s="59" t="s">
        <v>3544</v>
      </c>
      <c r="J823" s="34">
        <v>30</v>
      </c>
      <c r="K823" s="34">
        <v>30</v>
      </c>
      <c r="L823" s="34"/>
      <c r="M823" s="34"/>
      <c r="N823" s="59" t="s">
        <v>3545</v>
      </c>
      <c r="O823" s="59"/>
      <c r="P823" s="156">
        <v>321</v>
      </c>
      <c r="Q823" s="34" t="s">
        <v>52</v>
      </c>
      <c r="R823" s="34" t="s">
        <v>52</v>
      </c>
      <c r="S823" s="34" t="s">
        <v>52</v>
      </c>
      <c r="T823" s="40" t="s">
        <v>2938</v>
      </c>
      <c r="U823" s="34" t="s">
        <v>212</v>
      </c>
      <c r="V823" s="34" t="s">
        <v>213</v>
      </c>
      <c r="W823" s="87">
        <v>13529597887</v>
      </c>
      <c r="X823" s="34" t="s">
        <v>56</v>
      </c>
      <c r="Y823" s="107">
        <v>45292</v>
      </c>
      <c r="Z823" s="107">
        <v>45627</v>
      </c>
      <c r="AA823" s="104" t="s">
        <v>57</v>
      </c>
      <c r="AB823" s="34"/>
      <c r="AC823" s="34"/>
      <c r="AD823" s="115" t="s">
        <v>2939</v>
      </c>
      <c r="AE823" s="105"/>
      <c r="AF823" s="205"/>
      <c r="AG823" s="34" t="s">
        <v>59</v>
      </c>
      <c r="AH823" s="34">
        <v>30</v>
      </c>
      <c r="AI823" s="34">
        <v>30</v>
      </c>
      <c r="AJ823" s="34"/>
      <c r="AK823" s="34">
        <f t="shared" si="36"/>
        <v>0</v>
      </c>
      <c r="AL823" s="213">
        <f t="shared" si="35"/>
        <v>0</v>
      </c>
      <c r="AN823" s="214"/>
    </row>
    <row r="824" s="16" customFormat="1" ht="105" hidden="1" customHeight="1" spans="1:40">
      <c r="A824" s="34">
        <v>504</v>
      </c>
      <c r="B824" s="34" t="s">
        <v>864</v>
      </c>
      <c r="C824" s="34" t="s">
        <v>1399</v>
      </c>
      <c r="D824" s="34" t="s">
        <v>2934</v>
      </c>
      <c r="E824" s="34" t="s">
        <v>3546</v>
      </c>
      <c r="F824" s="34" t="s">
        <v>207</v>
      </c>
      <c r="G824" s="34" t="s">
        <v>3547</v>
      </c>
      <c r="H824" s="34" t="s">
        <v>48</v>
      </c>
      <c r="I824" s="59" t="s">
        <v>3548</v>
      </c>
      <c r="J824" s="34">
        <v>30</v>
      </c>
      <c r="K824" s="34">
        <v>30</v>
      </c>
      <c r="L824" s="34"/>
      <c r="M824" s="34"/>
      <c r="N824" s="59" t="s">
        <v>3549</v>
      </c>
      <c r="O824" s="59"/>
      <c r="P824" s="156">
        <v>338</v>
      </c>
      <c r="Q824" s="34" t="s">
        <v>52</v>
      </c>
      <c r="R824" s="34" t="s">
        <v>52</v>
      </c>
      <c r="S824" s="34" t="s">
        <v>52</v>
      </c>
      <c r="T824" s="40" t="s">
        <v>2938</v>
      </c>
      <c r="U824" s="34" t="s">
        <v>212</v>
      </c>
      <c r="V824" s="34" t="s">
        <v>213</v>
      </c>
      <c r="W824" s="87">
        <v>13529597887</v>
      </c>
      <c r="X824" s="34" t="s">
        <v>56</v>
      </c>
      <c r="Y824" s="107">
        <v>45292</v>
      </c>
      <c r="Z824" s="107">
        <v>45627</v>
      </c>
      <c r="AA824" s="104" t="s">
        <v>57</v>
      </c>
      <c r="AB824" s="34"/>
      <c r="AC824" s="34"/>
      <c r="AD824" s="115" t="s">
        <v>2939</v>
      </c>
      <c r="AE824" s="105"/>
      <c r="AF824" s="205"/>
      <c r="AG824" s="34" t="s">
        <v>59</v>
      </c>
      <c r="AH824" s="34">
        <v>30</v>
      </c>
      <c r="AI824" s="34">
        <v>30</v>
      </c>
      <c r="AJ824" s="34"/>
      <c r="AK824" s="34">
        <f t="shared" si="36"/>
        <v>0</v>
      </c>
      <c r="AL824" s="213">
        <f t="shared" si="35"/>
        <v>0</v>
      </c>
      <c r="AN824" s="214"/>
    </row>
    <row r="825" s="16" customFormat="1" ht="105" hidden="1" customHeight="1" spans="1:40">
      <c r="A825" s="33">
        <v>505</v>
      </c>
      <c r="B825" s="34" t="s">
        <v>864</v>
      </c>
      <c r="C825" s="34" t="s">
        <v>1399</v>
      </c>
      <c r="D825" s="34" t="s">
        <v>2934</v>
      </c>
      <c r="E825" s="34" t="s">
        <v>3550</v>
      </c>
      <c r="F825" s="34" t="s">
        <v>46</v>
      </c>
      <c r="G825" s="34" t="s">
        <v>3551</v>
      </c>
      <c r="H825" s="34" t="s">
        <v>48</v>
      </c>
      <c r="I825" s="59" t="s">
        <v>3552</v>
      </c>
      <c r="J825" s="34">
        <v>30</v>
      </c>
      <c r="K825" s="34">
        <v>30</v>
      </c>
      <c r="L825" s="34"/>
      <c r="M825" s="34"/>
      <c r="N825" s="59" t="s">
        <v>3553</v>
      </c>
      <c r="O825" s="59"/>
      <c r="P825" s="156">
        <v>6840</v>
      </c>
      <c r="Q825" s="34" t="s">
        <v>52</v>
      </c>
      <c r="R825" s="34" t="s">
        <v>52</v>
      </c>
      <c r="S825" s="34" t="s">
        <v>52</v>
      </c>
      <c r="T825" s="40" t="s">
        <v>2938</v>
      </c>
      <c r="U825" s="34" t="s">
        <v>447</v>
      </c>
      <c r="V825" s="34" t="s">
        <v>3554</v>
      </c>
      <c r="W825" s="87" t="s">
        <v>3555</v>
      </c>
      <c r="X825" s="34" t="s">
        <v>56</v>
      </c>
      <c r="Y825" s="107">
        <v>45292</v>
      </c>
      <c r="Z825" s="107">
        <v>45604</v>
      </c>
      <c r="AA825" s="104" t="s">
        <v>57</v>
      </c>
      <c r="AB825" s="34"/>
      <c r="AC825" s="34"/>
      <c r="AD825" s="115" t="s">
        <v>2939</v>
      </c>
      <c r="AE825" s="105"/>
      <c r="AF825" s="205"/>
      <c r="AG825" s="34" t="s">
        <v>59</v>
      </c>
      <c r="AH825" s="34">
        <v>30</v>
      </c>
      <c r="AI825" s="34">
        <v>30</v>
      </c>
      <c r="AJ825" s="34"/>
      <c r="AK825" s="34">
        <f t="shared" si="36"/>
        <v>0</v>
      </c>
      <c r="AL825" s="213">
        <f t="shared" si="35"/>
        <v>0</v>
      </c>
      <c r="AN825" s="214"/>
    </row>
    <row r="826" s="16" customFormat="1" ht="105" hidden="1" customHeight="1" spans="1:40">
      <c r="A826" s="34">
        <v>506</v>
      </c>
      <c r="B826" s="34" t="s">
        <v>864</v>
      </c>
      <c r="C826" s="34" t="s">
        <v>1399</v>
      </c>
      <c r="D826" s="34" t="s">
        <v>2934</v>
      </c>
      <c r="E826" s="34" t="s">
        <v>3556</v>
      </c>
      <c r="F826" s="34" t="s">
        <v>46</v>
      </c>
      <c r="G826" s="34" t="s">
        <v>3557</v>
      </c>
      <c r="H826" s="34" t="s">
        <v>48</v>
      </c>
      <c r="I826" s="59" t="s">
        <v>3552</v>
      </c>
      <c r="J826" s="34">
        <v>30</v>
      </c>
      <c r="K826" s="34">
        <v>30</v>
      </c>
      <c r="L826" s="34"/>
      <c r="M826" s="34"/>
      <c r="N826" s="59" t="s">
        <v>3558</v>
      </c>
      <c r="O826" s="59"/>
      <c r="P826" s="156">
        <v>5957</v>
      </c>
      <c r="Q826" s="34" t="s">
        <v>52</v>
      </c>
      <c r="R826" s="34" t="s">
        <v>52</v>
      </c>
      <c r="S826" s="34" t="s">
        <v>52</v>
      </c>
      <c r="T826" s="40" t="s">
        <v>2938</v>
      </c>
      <c r="U826" s="34" t="s">
        <v>447</v>
      </c>
      <c r="V826" s="34" t="s">
        <v>3554</v>
      </c>
      <c r="W826" s="87" t="s">
        <v>3555</v>
      </c>
      <c r="X826" s="34" t="s">
        <v>56</v>
      </c>
      <c r="Y826" s="107">
        <v>45292</v>
      </c>
      <c r="Z826" s="107">
        <v>45604</v>
      </c>
      <c r="AA826" s="104" t="s">
        <v>57</v>
      </c>
      <c r="AB826" s="34"/>
      <c r="AC826" s="34"/>
      <c r="AD826" s="115" t="s">
        <v>2939</v>
      </c>
      <c r="AE826" s="105"/>
      <c r="AF826" s="205"/>
      <c r="AG826" s="34" t="s">
        <v>59</v>
      </c>
      <c r="AH826" s="34">
        <v>30</v>
      </c>
      <c r="AI826" s="34">
        <v>30</v>
      </c>
      <c r="AJ826" s="34"/>
      <c r="AK826" s="34">
        <f t="shared" si="36"/>
        <v>0</v>
      </c>
      <c r="AL826" s="213">
        <f t="shared" si="35"/>
        <v>0</v>
      </c>
      <c r="AN826" s="214"/>
    </row>
    <row r="827" s="16" customFormat="1" ht="105" hidden="1" customHeight="1" spans="1:40">
      <c r="A827" s="34">
        <v>507</v>
      </c>
      <c r="B827" s="34" t="s">
        <v>864</v>
      </c>
      <c r="C827" s="34" t="s">
        <v>1399</v>
      </c>
      <c r="D827" s="34" t="s">
        <v>2934</v>
      </c>
      <c r="E827" s="34" t="s">
        <v>3559</v>
      </c>
      <c r="F827" s="34" t="s">
        <v>46</v>
      </c>
      <c r="G827" s="34" t="s">
        <v>835</v>
      </c>
      <c r="H827" s="34" t="s">
        <v>48</v>
      </c>
      <c r="I827" s="59" t="s">
        <v>3552</v>
      </c>
      <c r="J827" s="34">
        <v>30</v>
      </c>
      <c r="K827" s="34">
        <v>30</v>
      </c>
      <c r="L827" s="34"/>
      <c r="M827" s="34"/>
      <c r="N827" s="59" t="s">
        <v>3560</v>
      </c>
      <c r="O827" s="59"/>
      <c r="P827" s="156">
        <v>2091</v>
      </c>
      <c r="Q827" s="34" t="s">
        <v>52</v>
      </c>
      <c r="R827" s="34" t="s">
        <v>52</v>
      </c>
      <c r="S827" s="34" t="s">
        <v>52</v>
      </c>
      <c r="T827" s="40" t="s">
        <v>2938</v>
      </c>
      <c r="U827" s="34" t="s">
        <v>447</v>
      </c>
      <c r="V827" s="34" t="s">
        <v>3554</v>
      </c>
      <c r="W827" s="87" t="s">
        <v>3555</v>
      </c>
      <c r="X827" s="34" t="s">
        <v>56</v>
      </c>
      <c r="Y827" s="107">
        <v>45292</v>
      </c>
      <c r="Z827" s="107">
        <v>45604</v>
      </c>
      <c r="AA827" s="104" t="s">
        <v>57</v>
      </c>
      <c r="AB827" s="34"/>
      <c r="AC827" s="34"/>
      <c r="AD827" s="115" t="s">
        <v>2939</v>
      </c>
      <c r="AE827" s="105"/>
      <c r="AF827" s="205"/>
      <c r="AG827" s="34" t="s">
        <v>59</v>
      </c>
      <c r="AH827" s="34">
        <v>30</v>
      </c>
      <c r="AI827" s="34">
        <v>30</v>
      </c>
      <c r="AJ827" s="34"/>
      <c r="AK827" s="34">
        <f t="shared" si="36"/>
        <v>0</v>
      </c>
      <c r="AL827" s="213">
        <f t="shared" si="35"/>
        <v>0</v>
      </c>
      <c r="AN827" s="214"/>
    </row>
    <row r="828" s="16" customFormat="1" ht="105" hidden="1" customHeight="1" spans="1:40">
      <c r="A828" s="33">
        <v>508</v>
      </c>
      <c r="B828" s="34" t="s">
        <v>864</v>
      </c>
      <c r="C828" s="34" t="s">
        <v>1399</v>
      </c>
      <c r="D828" s="34" t="s">
        <v>2934</v>
      </c>
      <c r="E828" s="34" t="s">
        <v>3561</v>
      </c>
      <c r="F828" s="34" t="s">
        <v>46</v>
      </c>
      <c r="G828" s="34" t="s">
        <v>2033</v>
      </c>
      <c r="H828" s="34" t="s">
        <v>48</v>
      </c>
      <c r="I828" s="59" t="s">
        <v>3552</v>
      </c>
      <c r="J828" s="34">
        <v>30</v>
      </c>
      <c r="K828" s="34">
        <v>30</v>
      </c>
      <c r="L828" s="34"/>
      <c r="M828" s="34"/>
      <c r="N828" s="59" t="s">
        <v>3562</v>
      </c>
      <c r="O828" s="59"/>
      <c r="P828" s="156">
        <v>2887</v>
      </c>
      <c r="Q828" s="34" t="s">
        <v>52</v>
      </c>
      <c r="R828" s="34" t="s">
        <v>52</v>
      </c>
      <c r="S828" s="34" t="s">
        <v>52</v>
      </c>
      <c r="T828" s="40" t="s">
        <v>2938</v>
      </c>
      <c r="U828" s="34" t="s">
        <v>447</v>
      </c>
      <c r="V828" s="34" t="s">
        <v>3554</v>
      </c>
      <c r="W828" s="87" t="s">
        <v>3555</v>
      </c>
      <c r="X828" s="34" t="s">
        <v>56</v>
      </c>
      <c r="Y828" s="107">
        <v>45292</v>
      </c>
      <c r="Z828" s="107">
        <v>45604</v>
      </c>
      <c r="AA828" s="104" t="s">
        <v>57</v>
      </c>
      <c r="AB828" s="34"/>
      <c r="AC828" s="34"/>
      <c r="AD828" s="115" t="s">
        <v>2939</v>
      </c>
      <c r="AE828" s="105"/>
      <c r="AF828" s="205"/>
      <c r="AG828" s="34" t="s">
        <v>59</v>
      </c>
      <c r="AH828" s="34">
        <v>30</v>
      </c>
      <c r="AI828" s="34">
        <v>30</v>
      </c>
      <c r="AJ828" s="34"/>
      <c r="AK828" s="34">
        <f t="shared" si="36"/>
        <v>0</v>
      </c>
      <c r="AL828" s="213">
        <f t="shared" si="35"/>
        <v>0</v>
      </c>
      <c r="AN828" s="214"/>
    </row>
    <row r="829" s="16" customFormat="1" ht="105" hidden="1" customHeight="1" spans="1:40">
      <c r="A829" s="34">
        <v>509</v>
      </c>
      <c r="B829" s="34" t="s">
        <v>864</v>
      </c>
      <c r="C829" s="34" t="s">
        <v>1399</v>
      </c>
      <c r="D829" s="34" t="s">
        <v>2934</v>
      </c>
      <c r="E829" s="34" t="s">
        <v>3563</v>
      </c>
      <c r="F829" s="34" t="s">
        <v>46</v>
      </c>
      <c r="G829" s="34" t="s">
        <v>3564</v>
      </c>
      <c r="H829" s="34" t="s">
        <v>48</v>
      </c>
      <c r="I829" s="59" t="s">
        <v>3552</v>
      </c>
      <c r="J829" s="34">
        <v>30</v>
      </c>
      <c r="K829" s="34">
        <v>30</v>
      </c>
      <c r="L829" s="34"/>
      <c r="M829" s="34"/>
      <c r="N829" s="59" t="s">
        <v>3565</v>
      </c>
      <c r="O829" s="59"/>
      <c r="P829" s="156">
        <v>1512</v>
      </c>
      <c r="Q829" s="34" t="s">
        <v>52</v>
      </c>
      <c r="R829" s="34" t="s">
        <v>52</v>
      </c>
      <c r="S829" s="34" t="s">
        <v>52</v>
      </c>
      <c r="T829" s="40" t="s">
        <v>2938</v>
      </c>
      <c r="U829" s="34" t="s">
        <v>447</v>
      </c>
      <c r="V829" s="34" t="s">
        <v>3554</v>
      </c>
      <c r="W829" s="87" t="s">
        <v>3555</v>
      </c>
      <c r="X829" s="34" t="s">
        <v>56</v>
      </c>
      <c r="Y829" s="107">
        <v>45292</v>
      </c>
      <c r="Z829" s="107">
        <v>45604</v>
      </c>
      <c r="AA829" s="104" t="s">
        <v>57</v>
      </c>
      <c r="AB829" s="34"/>
      <c r="AC829" s="34"/>
      <c r="AD829" s="115" t="s">
        <v>2939</v>
      </c>
      <c r="AE829" s="105"/>
      <c r="AF829" s="205"/>
      <c r="AG829" s="34" t="s">
        <v>59</v>
      </c>
      <c r="AH829" s="34">
        <v>30</v>
      </c>
      <c r="AI829" s="34">
        <v>30</v>
      </c>
      <c r="AJ829" s="34"/>
      <c r="AK829" s="34">
        <f t="shared" si="36"/>
        <v>0</v>
      </c>
      <c r="AL829" s="213">
        <f t="shared" si="35"/>
        <v>0</v>
      </c>
      <c r="AN829" s="214"/>
    </row>
    <row r="830" s="16" customFormat="1" ht="105" hidden="1" customHeight="1" spans="1:40">
      <c r="A830" s="34">
        <v>510</v>
      </c>
      <c r="B830" s="34" t="s">
        <v>864</v>
      </c>
      <c r="C830" s="34" t="s">
        <v>1399</v>
      </c>
      <c r="D830" s="34" t="s">
        <v>2934</v>
      </c>
      <c r="E830" s="34" t="s">
        <v>3566</v>
      </c>
      <c r="F830" s="34" t="s">
        <v>46</v>
      </c>
      <c r="G830" s="34" t="s">
        <v>3567</v>
      </c>
      <c r="H830" s="34" t="s">
        <v>48</v>
      </c>
      <c r="I830" s="59" t="s">
        <v>3552</v>
      </c>
      <c r="J830" s="34">
        <v>30</v>
      </c>
      <c r="K830" s="34">
        <v>30</v>
      </c>
      <c r="L830" s="34"/>
      <c r="M830" s="34"/>
      <c r="N830" s="59" t="s">
        <v>3568</v>
      </c>
      <c r="O830" s="59"/>
      <c r="P830" s="156">
        <v>2192</v>
      </c>
      <c r="Q830" s="34" t="s">
        <v>52</v>
      </c>
      <c r="R830" s="34" t="s">
        <v>52</v>
      </c>
      <c r="S830" s="34" t="s">
        <v>52</v>
      </c>
      <c r="T830" s="40" t="s">
        <v>2938</v>
      </c>
      <c r="U830" s="34" t="s">
        <v>447</v>
      </c>
      <c r="V830" s="34" t="s">
        <v>3554</v>
      </c>
      <c r="W830" s="87" t="s">
        <v>3555</v>
      </c>
      <c r="X830" s="34" t="s">
        <v>56</v>
      </c>
      <c r="Y830" s="107">
        <v>45292</v>
      </c>
      <c r="Z830" s="107">
        <v>45604</v>
      </c>
      <c r="AA830" s="104" t="s">
        <v>57</v>
      </c>
      <c r="AB830" s="34"/>
      <c r="AC830" s="34"/>
      <c r="AD830" s="115" t="s">
        <v>2939</v>
      </c>
      <c r="AE830" s="105"/>
      <c r="AF830" s="205"/>
      <c r="AG830" s="34" t="s">
        <v>59</v>
      </c>
      <c r="AH830" s="34">
        <v>30</v>
      </c>
      <c r="AI830" s="34">
        <v>30</v>
      </c>
      <c r="AJ830" s="34"/>
      <c r="AK830" s="34">
        <f t="shared" si="36"/>
        <v>0</v>
      </c>
      <c r="AL830" s="213">
        <f t="shared" si="35"/>
        <v>0</v>
      </c>
      <c r="AN830" s="214"/>
    </row>
    <row r="831" s="16" customFormat="1" ht="105" hidden="1" customHeight="1" spans="1:40">
      <c r="A831" s="33">
        <v>511</v>
      </c>
      <c r="B831" s="34" t="s">
        <v>864</v>
      </c>
      <c r="C831" s="34" t="s">
        <v>1399</v>
      </c>
      <c r="D831" s="34" t="s">
        <v>2934</v>
      </c>
      <c r="E831" s="34" t="s">
        <v>3569</v>
      </c>
      <c r="F831" s="34" t="s">
        <v>46</v>
      </c>
      <c r="G831" s="34" t="s">
        <v>3570</v>
      </c>
      <c r="H831" s="34" t="s">
        <v>48</v>
      </c>
      <c r="I831" s="59" t="s">
        <v>3552</v>
      </c>
      <c r="J831" s="34">
        <v>30</v>
      </c>
      <c r="K831" s="34">
        <v>30</v>
      </c>
      <c r="L831" s="34"/>
      <c r="M831" s="34"/>
      <c r="N831" s="59" t="s">
        <v>3571</v>
      </c>
      <c r="O831" s="59"/>
      <c r="P831" s="156">
        <v>5631</v>
      </c>
      <c r="Q831" s="34" t="s">
        <v>52</v>
      </c>
      <c r="R831" s="34" t="s">
        <v>52</v>
      </c>
      <c r="S831" s="34" t="s">
        <v>52</v>
      </c>
      <c r="T831" s="40" t="s">
        <v>2938</v>
      </c>
      <c r="U831" s="34" t="s">
        <v>447</v>
      </c>
      <c r="V831" s="34" t="s">
        <v>3554</v>
      </c>
      <c r="W831" s="87" t="s">
        <v>3555</v>
      </c>
      <c r="X831" s="34" t="s">
        <v>56</v>
      </c>
      <c r="Y831" s="107">
        <v>45292</v>
      </c>
      <c r="Z831" s="107">
        <v>45604</v>
      </c>
      <c r="AA831" s="104" t="s">
        <v>57</v>
      </c>
      <c r="AB831" s="34"/>
      <c r="AC831" s="34"/>
      <c r="AD831" s="115" t="s">
        <v>2939</v>
      </c>
      <c r="AE831" s="105"/>
      <c r="AF831" s="205"/>
      <c r="AG831" s="34" t="s">
        <v>59</v>
      </c>
      <c r="AH831" s="34">
        <v>30</v>
      </c>
      <c r="AI831" s="34">
        <v>30</v>
      </c>
      <c r="AJ831" s="34"/>
      <c r="AK831" s="34">
        <f t="shared" si="36"/>
        <v>0</v>
      </c>
      <c r="AL831" s="213">
        <f t="shared" si="35"/>
        <v>0</v>
      </c>
      <c r="AN831" s="214"/>
    </row>
    <row r="832" s="16" customFormat="1" ht="105" hidden="1" customHeight="1" spans="1:40">
      <c r="A832" s="34">
        <v>512</v>
      </c>
      <c r="B832" s="34" t="s">
        <v>864</v>
      </c>
      <c r="C832" s="34" t="s">
        <v>1399</v>
      </c>
      <c r="D832" s="34" t="s">
        <v>2934</v>
      </c>
      <c r="E832" s="34" t="s">
        <v>3572</v>
      </c>
      <c r="F832" s="34" t="s">
        <v>46</v>
      </c>
      <c r="G832" s="34" t="s">
        <v>1737</v>
      </c>
      <c r="H832" s="34" t="s">
        <v>48</v>
      </c>
      <c r="I832" s="59" t="s">
        <v>3552</v>
      </c>
      <c r="J832" s="34">
        <v>30</v>
      </c>
      <c r="K832" s="34">
        <v>30</v>
      </c>
      <c r="L832" s="34"/>
      <c r="M832" s="34"/>
      <c r="N832" s="59" t="s">
        <v>3573</v>
      </c>
      <c r="O832" s="59"/>
      <c r="P832" s="156">
        <v>2034</v>
      </c>
      <c r="Q832" s="34" t="s">
        <v>52</v>
      </c>
      <c r="R832" s="34" t="s">
        <v>52</v>
      </c>
      <c r="S832" s="34" t="s">
        <v>52</v>
      </c>
      <c r="T832" s="40" t="s">
        <v>2938</v>
      </c>
      <c r="U832" s="34" t="s">
        <v>447</v>
      </c>
      <c r="V832" s="34" t="s">
        <v>3554</v>
      </c>
      <c r="W832" s="87" t="s">
        <v>3555</v>
      </c>
      <c r="X832" s="34" t="s">
        <v>56</v>
      </c>
      <c r="Y832" s="107">
        <v>45292</v>
      </c>
      <c r="Z832" s="107">
        <v>45634</v>
      </c>
      <c r="AA832" s="104" t="s">
        <v>57</v>
      </c>
      <c r="AB832" s="34"/>
      <c r="AC832" s="34"/>
      <c r="AD832" s="115" t="s">
        <v>2939</v>
      </c>
      <c r="AE832" s="105"/>
      <c r="AF832" s="205"/>
      <c r="AG832" s="34" t="s">
        <v>59</v>
      </c>
      <c r="AH832" s="34">
        <v>30</v>
      </c>
      <c r="AI832" s="34">
        <v>30</v>
      </c>
      <c r="AJ832" s="34"/>
      <c r="AK832" s="34">
        <f t="shared" si="36"/>
        <v>0</v>
      </c>
      <c r="AL832" s="213">
        <f t="shared" si="35"/>
        <v>0</v>
      </c>
      <c r="AN832" s="214"/>
    </row>
    <row r="833" s="16" customFormat="1" ht="105" hidden="1" customHeight="1" spans="1:40">
      <c r="A833" s="34">
        <v>513</v>
      </c>
      <c r="B833" s="34" t="s">
        <v>864</v>
      </c>
      <c r="C833" s="34" t="s">
        <v>1399</v>
      </c>
      <c r="D833" s="34" t="s">
        <v>2934</v>
      </c>
      <c r="E833" s="34" t="s">
        <v>3574</v>
      </c>
      <c r="F833" s="34" t="s">
        <v>46</v>
      </c>
      <c r="G833" s="34" t="s">
        <v>3575</v>
      </c>
      <c r="H833" s="34" t="s">
        <v>48</v>
      </c>
      <c r="I833" s="59" t="s">
        <v>3552</v>
      </c>
      <c r="J833" s="34">
        <v>30</v>
      </c>
      <c r="K833" s="34">
        <v>30</v>
      </c>
      <c r="L833" s="34"/>
      <c r="M833" s="34"/>
      <c r="N833" s="59" t="s">
        <v>3576</v>
      </c>
      <c r="O833" s="59"/>
      <c r="P833" s="156">
        <v>785</v>
      </c>
      <c r="Q833" s="34" t="s">
        <v>52</v>
      </c>
      <c r="R833" s="34" t="s">
        <v>52</v>
      </c>
      <c r="S833" s="34" t="s">
        <v>52</v>
      </c>
      <c r="T833" s="40" t="s">
        <v>2938</v>
      </c>
      <c r="U833" s="34" t="s">
        <v>447</v>
      </c>
      <c r="V833" s="34" t="s">
        <v>3554</v>
      </c>
      <c r="W833" s="87" t="s">
        <v>3555</v>
      </c>
      <c r="X833" s="34" t="s">
        <v>56</v>
      </c>
      <c r="Y833" s="107">
        <v>45292</v>
      </c>
      <c r="Z833" s="107">
        <v>45634</v>
      </c>
      <c r="AA833" s="104" t="s">
        <v>57</v>
      </c>
      <c r="AB833" s="34"/>
      <c r="AC833" s="34"/>
      <c r="AD833" s="115" t="s">
        <v>2939</v>
      </c>
      <c r="AE833" s="105"/>
      <c r="AF833" s="205"/>
      <c r="AG833" s="34" t="s">
        <v>59</v>
      </c>
      <c r="AH833" s="34">
        <v>30</v>
      </c>
      <c r="AI833" s="34">
        <v>30</v>
      </c>
      <c r="AJ833" s="34"/>
      <c r="AK833" s="34">
        <f t="shared" si="36"/>
        <v>0</v>
      </c>
      <c r="AL833" s="213">
        <f t="shared" si="35"/>
        <v>0</v>
      </c>
      <c r="AN833" s="214"/>
    </row>
    <row r="834" s="16" customFormat="1" ht="105" hidden="1" customHeight="1" spans="1:40">
      <c r="A834" s="33">
        <v>514</v>
      </c>
      <c r="B834" s="34" t="s">
        <v>864</v>
      </c>
      <c r="C834" s="34" t="s">
        <v>1399</v>
      </c>
      <c r="D834" s="34" t="s">
        <v>2934</v>
      </c>
      <c r="E834" s="34" t="s">
        <v>3577</v>
      </c>
      <c r="F834" s="34" t="s">
        <v>46</v>
      </c>
      <c r="G834" s="34" t="s">
        <v>3578</v>
      </c>
      <c r="H834" s="34" t="s">
        <v>48</v>
      </c>
      <c r="I834" s="59" t="s">
        <v>3552</v>
      </c>
      <c r="J834" s="34">
        <v>30</v>
      </c>
      <c r="K834" s="34">
        <v>30</v>
      </c>
      <c r="L834" s="34"/>
      <c r="M834" s="34"/>
      <c r="N834" s="59" t="s">
        <v>3579</v>
      </c>
      <c r="O834" s="59"/>
      <c r="P834" s="156">
        <v>2480</v>
      </c>
      <c r="Q834" s="34" t="s">
        <v>52</v>
      </c>
      <c r="R834" s="34" t="s">
        <v>52</v>
      </c>
      <c r="S834" s="34" t="s">
        <v>52</v>
      </c>
      <c r="T834" s="40" t="s">
        <v>2938</v>
      </c>
      <c r="U834" s="34" t="s">
        <v>447</v>
      </c>
      <c r="V834" s="34" t="s">
        <v>3554</v>
      </c>
      <c r="W834" s="87" t="s">
        <v>3555</v>
      </c>
      <c r="X834" s="34" t="s">
        <v>56</v>
      </c>
      <c r="Y834" s="107">
        <v>45292</v>
      </c>
      <c r="Z834" s="107">
        <v>45634</v>
      </c>
      <c r="AA834" s="104" t="s">
        <v>57</v>
      </c>
      <c r="AB834" s="34"/>
      <c r="AC834" s="34"/>
      <c r="AD834" s="115" t="s">
        <v>2939</v>
      </c>
      <c r="AE834" s="105"/>
      <c r="AF834" s="205"/>
      <c r="AG834" s="34" t="s">
        <v>59</v>
      </c>
      <c r="AH834" s="34">
        <v>30</v>
      </c>
      <c r="AI834" s="34">
        <v>30</v>
      </c>
      <c r="AJ834" s="34"/>
      <c r="AK834" s="34">
        <f t="shared" si="36"/>
        <v>0</v>
      </c>
      <c r="AL834" s="213">
        <f t="shared" si="35"/>
        <v>0</v>
      </c>
      <c r="AN834" s="214"/>
    </row>
    <row r="835" s="16" customFormat="1" ht="105" hidden="1" customHeight="1" spans="1:40">
      <c r="A835" s="34">
        <v>515</v>
      </c>
      <c r="B835" s="34" t="s">
        <v>864</v>
      </c>
      <c r="C835" s="34" t="s">
        <v>1399</v>
      </c>
      <c r="D835" s="34" t="s">
        <v>2934</v>
      </c>
      <c r="E835" s="34" t="s">
        <v>3580</v>
      </c>
      <c r="F835" s="34" t="s">
        <v>46</v>
      </c>
      <c r="G835" s="34" t="s">
        <v>2445</v>
      </c>
      <c r="H835" s="34" t="s">
        <v>48</v>
      </c>
      <c r="I835" s="59" t="s">
        <v>3552</v>
      </c>
      <c r="J835" s="34">
        <v>30</v>
      </c>
      <c r="K835" s="34">
        <v>30</v>
      </c>
      <c r="L835" s="34"/>
      <c r="M835" s="34"/>
      <c r="N835" s="59" t="s">
        <v>3581</v>
      </c>
      <c r="O835" s="59"/>
      <c r="P835" s="156">
        <v>1817</v>
      </c>
      <c r="Q835" s="34" t="s">
        <v>52</v>
      </c>
      <c r="R835" s="34" t="s">
        <v>52</v>
      </c>
      <c r="S835" s="34" t="s">
        <v>52</v>
      </c>
      <c r="T835" s="40" t="s">
        <v>2938</v>
      </c>
      <c r="U835" s="34" t="s">
        <v>447</v>
      </c>
      <c r="V835" s="34" t="s">
        <v>3554</v>
      </c>
      <c r="W835" s="87" t="s">
        <v>3555</v>
      </c>
      <c r="X835" s="34" t="s">
        <v>56</v>
      </c>
      <c r="Y835" s="107">
        <v>45292</v>
      </c>
      <c r="Z835" s="107">
        <v>45634</v>
      </c>
      <c r="AA835" s="104" t="s">
        <v>57</v>
      </c>
      <c r="AB835" s="34"/>
      <c r="AC835" s="34"/>
      <c r="AD835" s="115" t="s">
        <v>2939</v>
      </c>
      <c r="AE835" s="105"/>
      <c r="AF835" s="205"/>
      <c r="AG835" s="34" t="s">
        <v>59</v>
      </c>
      <c r="AH835" s="34">
        <v>30</v>
      </c>
      <c r="AI835" s="34">
        <v>30</v>
      </c>
      <c r="AJ835" s="34"/>
      <c r="AK835" s="34">
        <f t="shared" si="36"/>
        <v>0</v>
      </c>
      <c r="AL835" s="213">
        <f t="shared" si="35"/>
        <v>0</v>
      </c>
      <c r="AN835" s="214"/>
    </row>
    <row r="836" s="16" customFormat="1" ht="178.5" hidden="1" spans="1:40">
      <c r="A836" s="34">
        <v>516</v>
      </c>
      <c r="B836" s="34" t="s">
        <v>864</v>
      </c>
      <c r="C836" s="34" t="s">
        <v>1399</v>
      </c>
      <c r="D836" s="34" t="s">
        <v>2934</v>
      </c>
      <c r="E836" s="34" t="s">
        <v>3582</v>
      </c>
      <c r="F836" s="34" t="s">
        <v>130</v>
      </c>
      <c r="G836" s="34" t="s">
        <v>3583</v>
      </c>
      <c r="H836" s="34" t="s">
        <v>48</v>
      </c>
      <c r="I836" s="59" t="s">
        <v>3584</v>
      </c>
      <c r="J836" s="34">
        <v>60</v>
      </c>
      <c r="K836" s="34">
        <v>60</v>
      </c>
      <c r="L836" s="34"/>
      <c r="M836" s="34"/>
      <c r="N836" s="59" t="s">
        <v>3585</v>
      </c>
      <c r="O836" s="59"/>
      <c r="P836" s="156">
        <v>312</v>
      </c>
      <c r="Q836" s="34" t="s">
        <v>52</v>
      </c>
      <c r="R836" s="34" t="s">
        <v>52</v>
      </c>
      <c r="S836" s="34" t="s">
        <v>52</v>
      </c>
      <c r="T836" s="34" t="s">
        <v>2938</v>
      </c>
      <c r="U836" s="34" t="s">
        <v>134</v>
      </c>
      <c r="V836" s="34" t="s">
        <v>135</v>
      </c>
      <c r="W836" s="87">
        <v>18887998999</v>
      </c>
      <c r="X836" s="34" t="s">
        <v>56</v>
      </c>
      <c r="Y836" s="107">
        <v>45292</v>
      </c>
      <c r="Z836" s="107">
        <v>45627</v>
      </c>
      <c r="AA836" s="104" t="s">
        <v>57</v>
      </c>
      <c r="AB836" s="34"/>
      <c r="AC836" s="34"/>
      <c r="AD836" s="115" t="s">
        <v>2939</v>
      </c>
      <c r="AE836" s="105" t="s">
        <v>3586</v>
      </c>
      <c r="AF836" s="205"/>
      <c r="AG836" s="34" t="s">
        <v>52</v>
      </c>
      <c r="AH836" s="34">
        <v>60</v>
      </c>
      <c r="AI836" s="34">
        <v>60</v>
      </c>
      <c r="AJ836" s="34"/>
      <c r="AK836" s="34">
        <f t="shared" si="36"/>
        <v>0</v>
      </c>
      <c r="AL836" s="213">
        <f t="shared" si="35"/>
        <v>0</v>
      </c>
      <c r="AN836" s="214"/>
    </row>
    <row r="837" s="16" customFormat="1" ht="215" hidden="1" customHeight="1" spans="1:40">
      <c r="A837" s="33">
        <v>517</v>
      </c>
      <c r="B837" s="34" t="s">
        <v>864</v>
      </c>
      <c r="C837" s="34" t="s">
        <v>1399</v>
      </c>
      <c r="D837" s="34" t="s">
        <v>2934</v>
      </c>
      <c r="E837" s="34" t="s">
        <v>3587</v>
      </c>
      <c r="F837" s="34" t="s">
        <v>130</v>
      </c>
      <c r="G837" s="34" t="s">
        <v>3588</v>
      </c>
      <c r="H837" s="34" t="s">
        <v>48</v>
      </c>
      <c r="I837" s="59" t="s">
        <v>3589</v>
      </c>
      <c r="J837" s="34">
        <v>60</v>
      </c>
      <c r="K837" s="34">
        <v>60</v>
      </c>
      <c r="L837" s="34"/>
      <c r="M837" s="34"/>
      <c r="N837" s="59" t="s">
        <v>3590</v>
      </c>
      <c r="O837" s="59"/>
      <c r="P837" s="156">
        <v>708</v>
      </c>
      <c r="Q837" s="34" t="s">
        <v>52</v>
      </c>
      <c r="R837" s="34" t="s">
        <v>52</v>
      </c>
      <c r="S837" s="34" t="s">
        <v>52</v>
      </c>
      <c r="T837" s="34" t="s">
        <v>2938</v>
      </c>
      <c r="U837" s="34" t="s">
        <v>134</v>
      </c>
      <c r="V837" s="34" t="s">
        <v>135</v>
      </c>
      <c r="W837" s="87">
        <v>18887998999</v>
      </c>
      <c r="X837" s="34" t="s">
        <v>56</v>
      </c>
      <c r="Y837" s="107">
        <v>45292</v>
      </c>
      <c r="Z837" s="107">
        <v>45627</v>
      </c>
      <c r="AA837" s="104" t="s">
        <v>57</v>
      </c>
      <c r="AB837" s="34"/>
      <c r="AC837" s="34"/>
      <c r="AD837" s="115" t="s">
        <v>2939</v>
      </c>
      <c r="AE837" s="105" t="s">
        <v>3586</v>
      </c>
      <c r="AF837" s="205"/>
      <c r="AG837" s="34" t="s">
        <v>52</v>
      </c>
      <c r="AH837" s="34">
        <v>60</v>
      </c>
      <c r="AI837" s="34">
        <v>60</v>
      </c>
      <c r="AJ837" s="34"/>
      <c r="AK837" s="34">
        <f t="shared" si="36"/>
        <v>0</v>
      </c>
      <c r="AL837" s="213">
        <f t="shared" si="35"/>
        <v>0</v>
      </c>
      <c r="AN837" s="214"/>
    </row>
    <row r="838" s="16" customFormat="1" ht="92" hidden="1" customHeight="1" spans="1:40">
      <c r="A838" s="34">
        <v>518</v>
      </c>
      <c r="B838" s="34" t="s">
        <v>864</v>
      </c>
      <c r="C838" s="34" t="s">
        <v>1399</v>
      </c>
      <c r="D838" s="34" t="s">
        <v>2934</v>
      </c>
      <c r="E838" s="34" t="s">
        <v>3591</v>
      </c>
      <c r="F838" s="34" t="s">
        <v>112</v>
      </c>
      <c r="G838" s="34" t="s">
        <v>562</v>
      </c>
      <c r="H838" s="34" t="s">
        <v>48</v>
      </c>
      <c r="I838" s="59" t="s">
        <v>3592</v>
      </c>
      <c r="J838" s="34">
        <v>60</v>
      </c>
      <c r="K838" s="34">
        <v>60</v>
      </c>
      <c r="L838" s="34"/>
      <c r="M838" s="34"/>
      <c r="N838" s="59" t="s">
        <v>3593</v>
      </c>
      <c r="O838" s="59"/>
      <c r="P838" s="156">
        <v>1870</v>
      </c>
      <c r="Q838" s="34" t="s">
        <v>52</v>
      </c>
      <c r="R838" s="34" t="s">
        <v>52</v>
      </c>
      <c r="S838" s="34" t="s">
        <v>52</v>
      </c>
      <c r="T838" s="34" t="s">
        <v>2938</v>
      </c>
      <c r="U838" s="34" t="s">
        <v>118</v>
      </c>
      <c r="V838" s="34" t="s">
        <v>119</v>
      </c>
      <c r="W838" s="87">
        <v>13769875596</v>
      </c>
      <c r="X838" s="34" t="s">
        <v>56</v>
      </c>
      <c r="Y838" s="107">
        <v>45292</v>
      </c>
      <c r="Z838" s="107">
        <v>45627</v>
      </c>
      <c r="AA838" s="104" t="s">
        <v>57</v>
      </c>
      <c r="AB838" s="34"/>
      <c r="AC838" s="34"/>
      <c r="AD838" s="115" t="s">
        <v>2939</v>
      </c>
      <c r="AE838" s="105" t="s">
        <v>3586</v>
      </c>
      <c r="AF838" s="205"/>
      <c r="AG838" s="34" t="s">
        <v>52</v>
      </c>
      <c r="AH838" s="34">
        <v>60</v>
      </c>
      <c r="AI838" s="34">
        <v>60</v>
      </c>
      <c r="AJ838" s="34"/>
      <c r="AK838" s="34">
        <f t="shared" si="36"/>
        <v>0</v>
      </c>
      <c r="AL838" s="213">
        <f t="shared" si="35"/>
        <v>0</v>
      </c>
      <c r="AN838" s="214"/>
    </row>
    <row r="839" s="16" customFormat="1" ht="91" hidden="1" customHeight="1" spans="1:40">
      <c r="A839" s="34">
        <v>519</v>
      </c>
      <c r="B839" s="34" t="s">
        <v>864</v>
      </c>
      <c r="C839" s="34" t="s">
        <v>1399</v>
      </c>
      <c r="D839" s="34" t="s">
        <v>2934</v>
      </c>
      <c r="E839" s="34" t="s">
        <v>3594</v>
      </c>
      <c r="F839" s="34" t="s">
        <v>112</v>
      </c>
      <c r="G839" s="34" t="s">
        <v>2847</v>
      </c>
      <c r="H839" s="34" t="s">
        <v>48</v>
      </c>
      <c r="I839" s="59" t="s">
        <v>3595</v>
      </c>
      <c r="J839" s="34">
        <v>60</v>
      </c>
      <c r="K839" s="34">
        <v>60</v>
      </c>
      <c r="L839" s="34"/>
      <c r="M839" s="34"/>
      <c r="N839" s="59" t="s">
        <v>3593</v>
      </c>
      <c r="O839" s="59"/>
      <c r="P839" s="156">
        <v>2840</v>
      </c>
      <c r="Q839" s="34" t="s">
        <v>52</v>
      </c>
      <c r="R839" s="34" t="s">
        <v>52</v>
      </c>
      <c r="S839" s="34" t="s">
        <v>52</v>
      </c>
      <c r="T839" s="34" t="s">
        <v>2938</v>
      </c>
      <c r="U839" s="34" t="s">
        <v>118</v>
      </c>
      <c r="V839" s="34" t="s">
        <v>119</v>
      </c>
      <c r="W839" s="87">
        <v>13769875596</v>
      </c>
      <c r="X839" s="34" t="s">
        <v>56</v>
      </c>
      <c r="Y839" s="107">
        <v>45292</v>
      </c>
      <c r="Z839" s="107">
        <v>45627</v>
      </c>
      <c r="AA839" s="104" t="s">
        <v>57</v>
      </c>
      <c r="AB839" s="34"/>
      <c r="AC839" s="34"/>
      <c r="AD839" s="115" t="s">
        <v>2939</v>
      </c>
      <c r="AE839" s="105" t="s">
        <v>3586</v>
      </c>
      <c r="AF839" s="205"/>
      <c r="AG839" s="34" t="s">
        <v>52</v>
      </c>
      <c r="AH839" s="34">
        <v>60</v>
      </c>
      <c r="AI839" s="34">
        <v>60</v>
      </c>
      <c r="AJ839" s="34"/>
      <c r="AK839" s="34">
        <f t="shared" si="36"/>
        <v>0</v>
      </c>
      <c r="AL839" s="213">
        <f t="shared" si="35"/>
        <v>0</v>
      </c>
      <c r="AN839" s="214"/>
    </row>
    <row r="840" s="16" customFormat="1" ht="86" hidden="1" customHeight="1" spans="1:40">
      <c r="A840" s="33">
        <v>520</v>
      </c>
      <c r="B840" s="34" t="s">
        <v>864</v>
      </c>
      <c r="C840" s="34" t="s">
        <v>1399</v>
      </c>
      <c r="D840" s="34" t="s">
        <v>2934</v>
      </c>
      <c r="E840" s="34" t="s">
        <v>3596</v>
      </c>
      <c r="F840" s="34" t="s">
        <v>112</v>
      </c>
      <c r="G840" s="34" t="s">
        <v>2400</v>
      </c>
      <c r="H840" s="34" t="s">
        <v>48</v>
      </c>
      <c r="I840" s="59" t="s">
        <v>3597</v>
      </c>
      <c r="J840" s="34">
        <v>60</v>
      </c>
      <c r="K840" s="34">
        <v>60</v>
      </c>
      <c r="L840" s="34"/>
      <c r="M840" s="34"/>
      <c r="N840" s="59" t="s">
        <v>3593</v>
      </c>
      <c r="O840" s="59"/>
      <c r="P840" s="156">
        <v>2609</v>
      </c>
      <c r="Q840" s="34" t="s">
        <v>52</v>
      </c>
      <c r="R840" s="34" t="s">
        <v>52</v>
      </c>
      <c r="S840" s="34" t="s">
        <v>52</v>
      </c>
      <c r="T840" s="34" t="s">
        <v>2938</v>
      </c>
      <c r="U840" s="34" t="s">
        <v>118</v>
      </c>
      <c r="V840" s="34" t="s">
        <v>119</v>
      </c>
      <c r="W840" s="87">
        <v>13769875596</v>
      </c>
      <c r="X840" s="34" t="s">
        <v>56</v>
      </c>
      <c r="Y840" s="107">
        <v>45292</v>
      </c>
      <c r="Z840" s="107">
        <v>45627</v>
      </c>
      <c r="AA840" s="104" t="s">
        <v>57</v>
      </c>
      <c r="AB840" s="34"/>
      <c r="AC840" s="34"/>
      <c r="AD840" s="115" t="s">
        <v>2939</v>
      </c>
      <c r="AE840" s="105" t="s">
        <v>3586</v>
      </c>
      <c r="AF840" s="205"/>
      <c r="AG840" s="34" t="s">
        <v>52</v>
      </c>
      <c r="AH840" s="34">
        <v>60</v>
      </c>
      <c r="AI840" s="34">
        <v>60</v>
      </c>
      <c r="AJ840" s="34"/>
      <c r="AK840" s="34">
        <f t="shared" si="36"/>
        <v>0</v>
      </c>
      <c r="AL840" s="213">
        <f t="shared" si="35"/>
        <v>0</v>
      </c>
      <c r="AN840" s="214"/>
    </row>
    <row r="841" s="16" customFormat="1" ht="88" hidden="1" customHeight="1" spans="1:40">
      <c r="A841" s="34">
        <v>521</v>
      </c>
      <c r="B841" s="34" t="s">
        <v>864</v>
      </c>
      <c r="C841" s="34" t="s">
        <v>1399</v>
      </c>
      <c r="D841" s="34" t="s">
        <v>2934</v>
      </c>
      <c r="E841" s="34" t="s">
        <v>3598</v>
      </c>
      <c r="F841" s="34" t="s">
        <v>112</v>
      </c>
      <c r="G841" s="34" t="s">
        <v>3599</v>
      </c>
      <c r="H841" s="34" t="s">
        <v>48</v>
      </c>
      <c r="I841" s="59" t="s">
        <v>3600</v>
      </c>
      <c r="J841" s="34">
        <v>60</v>
      </c>
      <c r="K841" s="34">
        <v>60</v>
      </c>
      <c r="L841" s="34"/>
      <c r="M841" s="34"/>
      <c r="N841" s="59" t="s">
        <v>3593</v>
      </c>
      <c r="O841" s="59"/>
      <c r="P841" s="156">
        <v>1251</v>
      </c>
      <c r="Q841" s="34" t="s">
        <v>52</v>
      </c>
      <c r="R841" s="34" t="s">
        <v>52</v>
      </c>
      <c r="S841" s="34" t="s">
        <v>52</v>
      </c>
      <c r="T841" s="34" t="s">
        <v>2938</v>
      </c>
      <c r="U841" s="34" t="s">
        <v>118</v>
      </c>
      <c r="V841" s="34" t="s">
        <v>119</v>
      </c>
      <c r="W841" s="87">
        <v>13769875596</v>
      </c>
      <c r="X841" s="34" t="s">
        <v>56</v>
      </c>
      <c r="Y841" s="107">
        <v>45292</v>
      </c>
      <c r="Z841" s="107">
        <v>45627</v>
      </c>
      <c r="AA841" s="104" t="s">
        <v>57</v>
      </c>
      <c r="AB841" s="34"/>
      <c r="AC841" s="34"/>
      <c r="AD841" s="115" t="s">
        <v>2939</v>
      </c>
      <c r="AE841" s="105" t="s">
        <v>3586</v>
      </c>
      <c r="AF841" s="205"/>
      <c r="AG841" s="34" t="s">
        <v>52</v>
      </c>
      <c r="AH841" s="34">
        <v>60</v>
      </c>
      <c r="AI841" s="34">
        <v>60</v>
      </c>
      <c r="AJ841" s="34"/>
      <c r="AK841" s="34">
        <f t="shared" si="36"/>
        <v>0</v>
      </c>
      <c r="AL841" s="213">
        <f t="shared" si="35"/>
        <v>0</v>
      </c>
      <c r="AN841" s="214"/>
    </row>
    <row r="842" s="16" customFormat="1" ht="117" hidden="1" customHeight="1" spans="1:40">
      <c r="A842" s="34">
        <v>522</v>
      </c>
      <c r="B842" s="34" t="s">
        <v>864</v>
      </c>
      <c r="C842" s="34" t="s">
        <v>1399</v>
      </c>
      <c r="D842" s="34" t="s">
        <v>2934</v>
      </c>
      <c r="E842" s="34" t="s">
        <v>3601</v>
      </c>
      <c r="F842" s="34" t="s">
        <v>248</v>
      </c>
      <c r="G842" s="34" t="s">
        <v>2664</v>
      </c>
      <c r="H842" s="34" t="s">
        <v>48</v>
      </c>
      <c r="I842" s="59" t="s">
        <v>3602</v>
      </c>
      <c r="J842" s="34">
        <v>160</v>
      </c>
      <c r="K842" s="34">
        <v>160</v>
      </c>
      <c r="L842" s="34"/>
      <c r="M842" s="34"/>
      <c r="N842" s="59" t="s">
        <v>3603</v>
      </c>
      <c r="O842" s="59"/>
      <c r="P842" s="156">
        <v>1925</v>
      </c>
      <c r="Q842" s="34" t="s">
        <v>52</v>
      </c>
      <c r="R842" s="34" t="s">
        <v>52</v>
      </c>
      <c r="S842" s="34" t="s">
        <v>52</v>
      </c>
      <c r="T842" s="34" t="s">
        <v>2938</v>
      </c>
      <c r="U842" s="34" t="s">
        <v>253</v>
      </c>
      <c r="V842" s="34" t="s">
        <v>254</v>
      </c>
      <c r="W842" s="87">
        <v>13577395188</v>
      </c>
      <c r="X842" s="34" t="s">
        <v>56</v>
      </c>
      <c r="Y842" s="107">
        <v>45292</v>
      </c>
      <c r="Z842" s="107">
        <v>45627</v>
      </c>
      <c r="AA842" s="104" t="s">
        <v>57</v>
      </c>
      <c r="AB842" s="34"/>
      <c r="AC842" s="34"/>
      <c r="AD842" s="115" t="s">
        <v>2939</v>
      </c>
      <c r="AE842" s="105" t="s">
        <v>3586</v>
      </c>
      <c r="AF842" s="205"/>
      <c r="AG842" s="34" t="s">
        <v>52</v>
      </c>
      <c r="AH842" s="34">
        <v>160</v>
      </c>
      <c r="AI842" s="34">
        <v>160</v>
      </c>
      <c r="AJ842" s="34"/>
      <c r="AK842" s="34">
        <f t="shared" si="36"/>
        <v>0</v>
      </c>
      <c r="AL842" s="213">
        <f t="shared" si="35"/>
        <v>0</v>
      </c>
      <c r="AN842" s="214"/>
    </row>
    <row r="843" s="16" customFormat="1" ht="130" hidden="1" customHeight="1" spans="1:40">
      <c r="A843" s="33">
        <v>523</v>
      </c>
      <c r="B843" s="34" t="s">
        <v>864</v>
      </c>
      <c r="C843" s="34" t="s">
        <v>1399</v>
      </c>
      <c r="D843" s="34" t="s">
        <v>2934</v>
      </c>
      <c r="E843" s="34" t="s">
        <v>3604</v>
      </c>
      <c r="F843" s="34" t="s">
        <v>248</v>
      </c>
      <c r="G843" s="34" t="s">
        <v>493</v>
      </c>
      <c r="H843" s="34" t="s">
        <v>48</v>
      </c>
      <c r="I843" s="59" t="s">
        <v>3602</v>
      </c>
      <c r="J843" s="34">
        <v>160</v>
      </c>
      <c r="K843" s="34">
        <v>160</v>
      </c>
      <c r="L843" s="34"/>
      <c r="M843" s="34"/>
      <c r="N843" s="59" t="s">
        <v>3605</v>
      </c>
      <c r="O843" s="59"/>
      <c r="P843" s="156">
        <v>5402</v>
      </c>
      <c r="Q843" s="34" t="s">
        <v>52</v>
      </c>
      <c r="R843" s="34" t="s">
        <v>52</v>
      </c>
      <c r="S843" s="34" t="s">
        <v>52</v>
      </c>
      <c r="T843" s="34" t="s">
        <v>2938</v>
      </c>
      <c r="U843" s="34" t="s">
        <v>253</v>
      </c>
      <c r="V843" s="34" t="s">
        <v>254</v>
      </c>
      <c r="W843" s="87">
        <v>13577395188</v>
      </c>
      <c r="X843" s="34" t="s">
        <v>56</v>
      </c>
      <c r="Y843" s="107">
        <v>45292</v>
      </c>
      <c r="Z843" s="107">
        <v>45627</v>
      </c>
      <c r="AA843" s="104" t="s">
        <v>57</v>
      </c>
      <c r="AB843" s="34"/>
      <c r="AC843" s="34"/>
      <c r="AD843" s="115" t="s">
        <v>2939</v>
      </c>
      <c r="AE843" s="105" t="s">
        <v>3586</v>
      </c>
      <c r="AF843" s="205"/>
      <c r="AG843" s="34" t="s">
        <v>52</v>
      </c>
      <c r="AH843" s="34">
        <v>160</v>
      </c>
      <c r="AI843" s="34">
        <v>160</v>
      </c>
      <c r="AJ843" s="34"/>
      <c r="AK843" s="34">
        <f t="shared" si="36"/>
        <v>0</v>
      </c>
      <c r="AL843" s="213">
        <f t="shared" si="35"/>
        <v>0</v>
      </c>
      <c r="AN843" s="214"/>
    </row>
    <row r="844" s="16" customFormat="1" ht="127" hidden="1" customHeight="1" spans="1:40">
      <c r="A844" s="34">
        <v>524</v>
      </c>
      <c r="B844" s="34" t="s">
        <v>864</v>
      </c>
      <c r="C844" s="34" t="s">
        <v>1399</v>
      </c>
      <c r="D844" s="34" t="s">
        <v>2934</v>
      </c>
      <c r="E844" s="34" t="s">
        <v>3606</v>
      </c>
      <c r="F844" s="34" t="s">
        <v>248</v>
      </c>
      <c r="G844" s="34" t="s">
        <v>3607</v>
      </c>
      <c r="H844" s="34" t="s">
        <v>48</v>
      </c>
      <c r="I844" s="59" t="s">
        <v>3602</v>
      </c>
      <c r="J844" s="34">
        <v>160</v>
      </c>
      <c r="K844" s="34">
        <v>160</v>
      </c>
      <c r="L844" s="34"/>
      <c r="M844" s="34"/>
      <c r="N844" s="59" t="s">
        <v>3608</v>
      </c>
      <c r="O844" s="59"/>
      <c r="P844" s="156">
        <v>1662</v>
      </c>
      <c r="Q844" s="34" t="s">
        <v>52</v>
      </c>
      <c r="R844" s="34" t="s">
        <v>52</v>
      </c>
      <c r="S844" s="34" t="s">
        <v>52</v>
      </c>
      <c r="T844" s="34" t="s">
        <v>2938</v>
      </c>
      <c r="U844" s="34" t="s">
        <v>253</v>
      </c>
      <c r="V844" s="34" t="s">
        <v>254</v>
      </c>
      <c r="W844" s="87">
        <v>13577395188</v>
      </c>
      <c r="X844" s="34" t="s">
        <v>56</v>
      </c>
      <c r="Y844" s="107">
        <v>45292</v>
      </c>
      <c r="Z844" s="107">
        <v>45627</v>
      </c>
      <c r="AA844" s="104" t="s">
        <v>57</v>
      </c>
      <c r="AB844" s="34"/>
      <c r="AC844" s="34"/>
      <c r="AD844" s="115" t="s">
        <v>2939</v>
      </c>
      <c r="AE844" s="105" t="s">
        <v>3586</v>
      </c>
      <c r="AF844" s="205"/>
      <c r="AG844" s="34" t="s">
        <v>52</v>
      </c>
      <c r="AH844" s="34">
        <v>160</v>
      </c>
      <c r="AI844" s="34">
        <v>160</v>
      </c>
      <c r="AJ844" s="34"/>
      <c r="AK844" s="34">
        <f t="shared" si="36"/>
        <v>0</v>
      </c>
      <c r="AL844" s="213">
        <f t="shared" si="35"/>
        <v>0</v>
      </c>
      <c r="AN844" s="214"/>
    </row>
    <row r="845" s="16" customFormat="1" ht="133" hidden="1" customHeight="1" spans="1:40">
      <c r="A845" s="34">
        <v>525</v>
      </c>
      <c r="B845" s="34" t="s">
        <v>864</v>
      </c>
      <c r="C845" s="34" t="s">
        <v>1399</v>
      </c>
      <c r="D845" s="34" t="s">
        <v>2934</v>
      </c>
      <c r="E845" s="34" t="s">
        <v>3609</v>
      </c>
      <c r="F845" s="34" t="s">
        <v>248</v>
      </c>
      <c r="G845" s="34" t="s">
        <v>3610</v>
      </c>
      <c r="H845" s="34" t="s">
        <v>48</v>
      </c>
      <c r="I845" s="59" t="s">
        <v>3602</v>
      </c>
      <c r="J845" s="34">
        <v>160</v>
      </c>
      <c r="K845" s="34">
        <v>160</v>
      </c>
      <c r="L845" s="34"/>
      <c r="M845" s="34"/>
      <c r="N845" s="59" t="s">
        <v>3611</v>
      </c>
      <c r="O845" s="59"/>
      <c r="P845" s="156">
        <v>1475</v>
      </c>
      <c r="Q845" s="34" t="s">
        <v>52</v>
      </c>
      <c r="R845" s="34" t="s">
        <v>52</v>
      </c>
      <c r="S845" s="34" t="s">
        <v>52</v>
      </c>
      <c r="T845" s="34" t="s">
        <v>2938</v>
      </c>
      <c r="U845" s="34" t="s">
        <v>253</v>
      </c>
      <c r="V845" s="34" t="s">
        <v>254</v>
      </c>
      <c r="W845" s="87">
        <v>13577395188</v>
      </c>
      <c r="X845" s="34" t="s">
        <v>56</v>
      </c>
      <c r="Y845" s="107">
        <v>45292</v>
      </c>
      <c r="Z845" s="107">
        <v>45627</v>
      </c>
      <c r="AA845" s="104" t="s">
        <v>57</v>
      </c>
      <c r="AB845" s="34"/>
      <c r="AC845" s="34"/>
      <c r="AD845" s="115" t="s">
        <v>2939</v>
      </c>
      <c r="AE845" s="105" t="s">
        <v>3586</v>
      </c>
      <c r="AF845" s="205"/>
      <c r="AG845" s="34" t="s">
        <v>52</v>
      </c>
      <c r="AH845" s="34">
        <v>160</v>
      </c>
      <c r="AI845" s="34">
        <v>160</v>
      </c>
      <c r="AJ845" s="34"/>
      <c r="AK845" s="34">
        <f t="shared" si="36"/>
        <v>0</v>
      </c>
      <c r="AL845" s="213">
        <f t="shared" si="35"/>
        <v>0</v>
      </c>
      <c r="AN845" s="214"/>
    </row>
    <row r="846" s="16" customFormat="1" ht="124" hidden="1" customHeight="1" spans="1:40">
      <c r="A846" s="33">
        <v>526</v>
      </c>
      <c r="B846" s="34" t="s">
        <v>864</v>
      </c>
      <c r="C846" s="34" t="s">
        <v>1399</v>
      </c>
      <c r="D846" s="34" t="s">
        <v>2934</v>
      </c>
      <c r="E846" s="34" t="s">
        <v>3612</v>
      </c>
      <c r="F846" s="34" t="s">
        <v>248</v>
      </c>
      <c r="G846" s="34" t="s">
        <v>3613</v>
      </c>
      <c r="H846" s="34" t="s">
        <v>48</v>
      </c>
      <c r="I846" s="59" t="s">
        <v>3602</v>
      </c>
      <c r="J846" s="34">
        <v>160</v>
      </c>
      <c r="K846" s="34">
        <v>160</v>
      </c>
      <c r="L846" s="34"/>
      <c r="M846" s="34"/>
      <c r="N846" s="59" t="s">
        <v>3614</v>
      </c>
      <c r="O846" s="59"/>
      <c r="P846" s="156">
        <v>1108</v>
      </c>
      <c r="Q846" s="34" t="s">
        <v>52</v>
      </c>
      <c r="R846" s="34" t="s">
        <v>52</v>
      </c>
      <c r="S846" s="34" t="s">
        <v>52</v>
      </c>
      <c r="T846" s="34" t="s">
        <v>2938</v>
      </c>
      <c r="U846" s="34" t="s">
        <v>253</v>
      </c>
      <c r="V846" s="34" t="s">
        <v>254</v>
      </c>
      <c r="W846" s="87">
        <v>13577395188</v>
      </c>
      <c r="X846" s="34" t="s">
        <v>56</v>
      </c>
      <c r="Y846" s="107">
        <v>45292</v>
      </c>
      <c r="Z846" s="107">
        <v>45627</v>
      </c>
      <c r="AA846" s="104" t="s">
        <v>57</v>
      </c>
      <c r="AB846" s="34"/>
      <c r="AC846" s="34"/>
      <c r="AD846" s="115" t="s">
        <v>2939</v>
      </c>
      <c r="AE846" s="105" t="s">
        <v>3586</v>
      </c>
      <c r="AF846" s="205"/>
      <c r="AG846" s="34" t="s">
        <v>52</v>
      </c>
      <c r="AH846" s="34">
        <v>160</v>
      </c>
      <c r="AI846" s="34">
        <v>160</v>
      </c>
      <c r="AJ846" s="34"/>
      <c r="AK846" s="34">
        <f t="shared" si="36"/>
        <v>0</v>
      </c>
      <c r="AL846" s="213">
        <f t="shared" si="35"/>
        <v>0</v>
      </c>
      <c r="AN846" s="214"/>
    </row>
    <row r="847" s="16" customFormat="1" ht="127" hidden="1" customHeight="1" spans="1:40">
      <c r="A847" s="34">
        <v>527</v>
      </c>
      <c r="B847" s="34" t="s">
        <v>864</v>
      </c>
      <c r="C847" s="34" t="s">
        <v>1399</v>
      </c>
      <c r="D847" s="34" t="s">
        <v>2934</v>
      </c>
      <c r="E847" s="34" t="s">
        <v>3615</v>
      </c>
      <c r="F847" s="34" t="s">
        <v>248</v>
      </c>
      <c r="G847" s="34" t="s">
        <v>2363</v>
      </c>
      <c r="H847" s="34" t="s">
        <v>48</v>
      </c>
      <c r="I847" s="59" t="s">
        <v>3602</v>
      </c>
      <c r="J847" s="34">
        <v>160</v>
      </c>
      <c r="K847" s="34">
        <v>160</v>
      </c>
      <c r="L847" s="34"/>
      <c r="M847" s="34"/>
      <c r="N847" s="59" t="s">
        <v>3616</v>
      </c>
      <c r="O847" s="59"/>
      <c r="P847" s="156">
        <v>4663</v>
      </c>
      <c r="Q847" s="34" t="s">
        <v>52</v>
      </c>
      <c r="R847" s="34" t="s">
        <v>52</v>
      </c>
      <c r="S847" s="34" t="s">
        <v>52</v>
      </c>
      <c r="T847" s="34" t="s">
        <v>2938</v>
      </c>
      <c r="U847" s="34" t="s">
        <v>253</v>
      </c>
      <c r="V847" s="34" t="s">
        <v>254</v>
      </c>
      <c r="W847" s="87">
        <v>13577395188</v>
      </c>
      <c r="X847" s="34" t="s">
        <v>56</v>
      </c>
      <c r="Y847" s="107">
        <v>45292</v>
      </c>
      <c r="Z847" s="107">
        <v>45627</v>
      </c>
      <c r="AA847" s="104" t="s">
        <v>57</v>
      </c>
      <c r="AB847" s="34"/>
      <c r="AC847" s="34"/>
      <c r="AD847" s="115" t="s">
        <v>2939</v>
      </c>
      <c r="AE847" s="105" t="s">
        <v>3586</v>
      </c>
      <c r="AF847" s="205"/>
      <c r="AG847" s="34" t="s">
        <v>52</v>
      </c>
      <c r="AH847" s="34">
        <v>160</v>
      </c>
      <c r="AI847" s="34">
        <v>160</v>
      </c>
      <c r="AJ847" s="34"/>
      <c r="AK847" s="34">
        <f t="shared" si="36"/>
        <v>0</v>
      </c>
      <c r="AL847" s="213">
        <f t="shared" si="35"/>
        <v>0</v>
      </c>
      <c r="AN847" s="214"/>
    </row>
    <row r="848" s="16" customFormat="1" ht="76.5" hidden="1" spans="1:40">
      <c r="A848" s="34">
        <v>528</v>
      </c>
      <c r="B848" s="34" t="s">
        <v>864</v>
      </c>
      <c r="C848" s="34" t="s">
        <v>1399</v>
      </c>
      <c r="D848" s="34" t="s">
        <v>2934</v>
      </c>
      <c r="E848" s="34" t="s">
        <v>3617</v>
      </c>
      <c r="F848" s="34" t="s">
        <v>256</v>
      </c>
      <c r="G848" s="34" t="s">
        <v>3618</v>
      </c>
      <c r="H848" s="34" t="s">
        <v>48</v>
      </c>
      <c r="I848" s="59" t="s">
        <v>3619</v>
      </c>
      <c r="J848" s="34">
        <v>60</v>
      </c>
      <c r="K848" s="34">
        <v>60</v>
      </c>
      <c r="L848" s="34"/>
      <c r="M848" s="34"/>
      <c r="N848" s="59" t="s">
        <v>3620</v>
      </c>
      <c r="O848" s="59"/>
      <c r="P848" s="156">
        <v>3207</v>
      </c>
      <c r="Q848" s="34" t="s">
        <v>52</v>
      </c>
      <c r="R848" s="34" t="s">
        <v>52</v>
      </c>
      <c r="S848" s="34" t="s">
        <v>52</v>
      </c>
      <c r="T848" s="34" t="s">
        <v>2938</v>
      </c>
      <c r="U848" s="34" t="s">
        <v>261</v>
      </c>
      <c r="V848" s="34" t="s">
        <v>730</v>
      </c>
      <c r="W848" s="87">
        <v>15974665480</v>
      </c>
      <c r="X848" s="34" t="s">
        <v>56</v>
      </c>
      <c r="Y848" s="107">
        <v>45292</v>
      </c>
      <c r="Z848" s="107">
        <v>45627</v>
      </c>
      <c r="AA848" s="104" t="s">
        <v>57</v>
      </c>
      <c r="AB848" s="34"/>
      <c r="AC848" s="34"/>
      <c r="AD848" s="115" t="s">
        <v>2939</v>
      </c>
      <c r="AE848" s="105" t="s">
        <v>3586</v>
      </c>
      <c r="AF848" s="205"/>
      <c r="AG848" s="34" t="s">
        <v>52</v>
      </c>
      <c r="AH848" s="34">
        <v>60</v>
      </c>
      <c r="AI848" s="34">
        <v>60</v>
      </c>
      <c r="AJ848" s="34"/>
      <c r="AK848" s="34">
        <f t="shared" si="36"/>
        <v>0</v>
      </c>
      <c r="AL848" s="213">
        <f t="shared" si="35"/>
        <v>0</v>
      </c>
      <c r="AN848" s="214"/>
    </row>
    <row r="849" s="16" customFormat="1" ht="76.5" hidden="1" spans="1:40">
      <c r="A849" s="33">
        <v>529</v>
      </c>
      <c r="B849" s="34" t="s">
        <v>864</v>
      </c>
      <c r="C849" s="34" t="s">
        <v>1399</v>
      </c>
      <c r="D849" s="34" t="s">
        <v>2934</v>
      </c>
      <c r="E849" s="34" t="s">
        <v>3621</v>
      </c>
      <c r="F849" s="34" t="s">
        <v>256</v>
      </c>
      <c r="G849" s="34" t="s">
        <v>2505</v>
      </c>
      <c r="H849" s="34" t="s">
        <v>48</v>
      </c>
      <c r="I849" s="59" t="s">
        <v>3622</v>
      </c>
      <c r="J849" s="34">
        <v>60</v>
      </c>
      <c r="K849" s="34">
        <v>60</v>
      </c>
      <c r="L849" s="34"/>
      <c r="M849" s="34"/>
      <c r="N849" s="59" t="s">
        <v>3623</v>
      </c>
      <c r="O849" s="59"/>
      <c r="P849" s="156">
        <v>1482</v>
      </c>
      <c r="Q849" s="34" t="s">
        <v>52</v>
      </c>
      <c r="R849" s="34" t="s">
        <v>52</v>
      </c>
      <c r="S849" s="34" t="s">
        <v>52</v>
      </c>
      <c r="T849" s="34" t="s">
        <v>2938</v>
      </c>
      <c r="U849" s="34" t="s">
        <v>261</v>
      </c>
      <c r="V849" s="34" t="s">
        <v>730</v>
      </c>
      <c r="W849" s="87">
        <v>15974665480</v>
      </c>
      <c r="X849" s="34" t="s">
        <v>56</v>
      </c>
      <c r="Y849" s="107">
        <v>45292</v>
      </c>
      <c r="Z849" s="107">
        <v>45627</v>
      </c>
      <c r="AA849" s="104" t="s">
        <v>57</v>
      </c>
      <c r="AB849" s="34"/>
      <c r="AC849" s="34"/>
      <c r="AD849" s="115" t="s">
        <v>2939</v>
      </c>
      <c r="AE849" s="105" t="s">
        <v>3586</v>
      </c>
      <c r="AF849" s="205"/>
      <c r="AG849" s="34" t="s">
        <v>52</v>
      </c>
      <c r="AH849" s="34">
        <v>60</v>
      </c>
      <c r="AI849" s="34">
        <v>60</v>
      </c>
      <c r="AJ849" s="34"/>
      <c r="AK849" s="34">
        <f t="shared" si="36"/>
        <v>0</v>
      </c>
      <c r="AL849" s="213">
        <f t="shared" si="35"/>
        <v>0</v>
      </c>
      <c r="AN849" s="214"/>
    </row>
    <row r="850" s="16" customFormat="1" ht="89.25" hidden="1" spans="1:40">
      <c r="A850" s="34">
        <v>530</v>
      </c>
      <c r="B850" s="34" t="s">
        <v>864</v>
      </c>
      <c r="C850" s="34" t="s">
        <v>1399</v>
      </c>
      <c r="D850" s="34" t="s">
        <v>2934</v>
      </c>
      <c r="E850" s="34" t="s">
        <v>3624</v>
      </c>
      <c r="F850" s="34" t="s">
        <v>402</v>
      </c>
      <c r="G850" s="34" t="s">
        <v>3625</v>
      </c>
      <c r="H850" s="34" t="s">
        <v>48</v>
      </c>
      <c r="I850" s="59" t="s">
        <v>3626</v>
      </c>
      <c r="J850" s="34">
        <v>60</v>
      </c>
      <c r="K850" s="34">
        <v>60</v>
      </c>
      <c r="L850" s="34"/>
      <c r="M850" s="34"/>
      <c r="N850" s="59" t="s">
        <v>3627</v>
      </c>
      <c r="O850" s="59"/>
      <c r="P850" s="156">
        <v>1028</v>
      </c>
      <c r="Q850" s="34" t="s">
        <v>52</v>
      </c>
      <c r="R850" s="34" t="s">
        <v>52</v>
      </c>
      <c r="S850" s="34" t="s">
        <v>52</v>
      </c>
      <c r="T850" s="34" t="s">
        <v>2938</v>
      </c>
      <c r="U850" s="34" t="s">
        <v>407</v>
      </c>
      <c r="V850" s="34" t="s">
        <v>1539</v>
      </c>
      <c r="W850" s="87">
        <v>13988933577</v>
      </c>
      <c r="X850" s="34" t="s">
        <v>56</v>
      </c>
      <c r="Y850" s="107">
        <v>45292</v>
      </c>
      <c r="Z850" s="107">
        <v>45627</v>
      </c>
      <c r="AA850" s="104" t="s">
        <v>57</v>
      </c>
      <c r="AB850" s="34"/>
      <c r="AC850" s="34"/>
      <c r="AD850" s="115" t="s">
        <v>2939</v>
      </c>
      <c r="AE850" s="105" t="s">
        <v>3586</v>
      </c>
      <c r="AF850" s="205"/>
      <c r="AG850" s="34" t="s">
        <v>52</v>
      </c>
      <c r="AH850" s="34">
        <v>60</v>
      </c>
      <c r="AI850" s="34">
        <v>60</v>
      </c>
      <c r="AJ850" s="34"/>
      <c r="AK850" s="34">
        <f t="shared" si="36"/>
        <v>0</v>
      </c>
      <c r="AL850" s="213">
        <f t="shared" si="35"/>
        <v>0</v>
      </c>
      <c r="AN850" s="214"/>
    </row>
    <row r="851" s="16" customFormat="1" ht="140.25" hidden="1" spans="1:40">
      <c r="A851" s="34">
        <v>531</v>
      </c>
      <c r="B851" s="34" t="s">
        <v>864</v>
      </c>
      <c r="C851" s="34" t="s">
        <v>1399</v>
      </c>
      <c r="D851" s="34" t="s">
        <v>2934</v>
      </c>
      <c r="E851" s="34" t="s">
        <v>3628</v>
      </c>
      <c r="F851" s="34" t="s">
        <v>326</v>
      </c>
      <c r="G851" s="34" t="s">
        <v>3629</v>
      </c>
      <c r="H851" s="34" t="s">
        <v>48</v>
      </c>
      <c r="I851" s="59" t="s">
        <v>3630</v>
      </c>
      <c r="J851" s="34">
        <v>60</v>
      </c>
      <c r="K851" s="34">
        <v>60</v>
      </c>
      <c r="L851" s="34"/>
      <c r="M851" s="34"/>
      <c r="N851" s="59" t="s">
        <v>3631</v>
      </c>
      <c r="O851" s="59"/>
      <c r="P851" s="156">
        <v>1679</v>
      </c>
      <c r="Q851" s="34" t="s">
        <v>52</v>
      </c>
      <c r="R851" s="34" t="s">
        <v>52</v>
      </c>
      <c r="S851" s="34" t="s">
        <v>52</v>
      </c>
      <c r="T851" s="34" t="s">
        <v>2938</v>
      </c>
      <c r="U851" s="34" t="s">
        <v>331</v>
      </c>
      <c r="V851" s="34" t="s">
        <v>332</v>
      </c>
      <c r="W851" s="87">
        <v>15924866855</v>
      </c>
      <c r="X851" s="34" t="s">
        <v>56</v>
      </c>
      <c r="Y851" s="107">
        <v>45292</v>
      </c>
      <c r="Z851" s="107">
        <v>45627</v>
      </c>
      <c r="AA851" s="104" t="s">
        <v>57</v>
      </c>
      <c r="AB851" s="34"/>
      <c r="AC851" s="34"/>
      <c r="AD851" s="115" t="s">
        <v>2939</v>
      </c>
      <c r="AE851" s="105" t="s">
        <v>3586</v>
      </c>
      <c r="AF851" s="205"/>
      <c r="AG851" s="34" t="s">
        <v>52</v>
      </c>
      <c r="AH851" s="34">
        <v>60</v>
      </c>
      <c r="AI851" s="34">
        <v>60</v>
      </c>
      <c r="AJ851" s="34"/>
      <c r="AK851" s="34">
        <f t="shared" si="36"/>
        <v>0</v>
      </c>
      <c r="AL851" s="213">
        <f t="shared" si="35"/>
        <v>0</v>
      </c>
      <c r="AN851" s="214"/>
    </row>
    <row r="852" s="16" customFormat="1" ht="153" hidden="1" customHeight="1" spans="1:40">
      <c r="A852" s="33">
        <v>532</v>
      </c>
      <c r="B852" s="34" t="s">
        <v>864</v>
      </c>
      <c r="C852" s="34" t="s">
        <v>1399</v>
      </c>
      <c r="D852" s="34" t="s">
        <v>2934</v>
      </c>
      <c r="E852" s="34" t="s">
        <v>3632</v>
      </c>
      <c r="F852" s="34" t="s">
        <v>326</v>
      </c>
      <c r="G852" s="34" t="s">
        <v>3633</v>
      </c>
      <c r="H852" s="34" t="s">
        <v>48</v>
      </c>
      <c r="I852" s="59" t="s">
        <v>3634</v>
      </c>
      <c r="J852" s="34">
        <v>60</v>
      </c>
      <c r="K852" s="34">
        <v>60</v>
      </c>
      <c r="L852" s="34"/>
      <c r="M852" s="34"/>
      <c r="N852" s="59" t="s">
        <v>3635</v>
      </c>
      <c r="O852" s="59"/>
      <c r="P852" s="156">
        <v>1868</v>
      </c>
      <c r="Q852" s="34" t="s">
        <v>52</v>
      </c>
      <c r="R852" s="34" t="s">
        <v>52</v>
      </c>
      <c r="S852" s="34" t="s">
        <v>52</v>
      </c>
      <c r="T852" s="34" t="s">
        <v>2938</v>
      </c>
      <c r="U852" s="34" t="s">
        <v>331</v>
      </c>
      <c r="V852" s="34" t="s">
        <v>332</v>
      </c>
      <c r="W852" s="87">
        <v>15924866855</v>
      </c>
      <c r="X852" s="34" t="s">
        <v>56</v>
      </c>
      <c r="Y852" s="107">
        <v>45292</v>
      </c>
      <c r="Z852" s="107">
        <v>45627</v>
      </c>
      <c r="AA852" s="104" t="s">
        <v>57</v>
      </c>
      <c r="AB852" s="34"/>
      <c r="AC852" s="34"/>
      <c r="AD852" s="115" t="s">
        <v>2939</v>
      </c>
      <c r="AE852" s="105" t="s">
        <v>3586</v>
      </c>
      <c r="AF852" s="205"/>
      <c r="AG852" s="34" t="s">
        <v>52</v>
      </c>
      <c r="AH852" s="34">
        <v>60</v>
      </c>
      <c r="AI852" s="34">
        <v>60</v>
      </c>
      <c r="AJ852" s="34"/>
      <c r="AK852" s="34">
        <f t="shared" si="36"/>
        <v>0</v>
      </c>
      <c r="AL852" s="213">
        <f t="shared" si="35"/>
        <v>0</v>
      </c>
      <c r="AN852" s="214"/>
    </row>
    <row r="853" s="16" customFormat="1" ht="140.25" hidden="1" spans="1:40">
      <c r="A853" s="34">
        <v>533</v>
      </c>
      <c r="B853" s="34" t="s">
        <v>864</v>
      </c>
      <c r="C853" s="34" t="s">
        <v>1399</v>
      </c>
      <c r="D853" s="34" t="s">
        <v>2934</v>
      </c>
      <c r="E853" s="34" t="s">
        <v>3636</v>
      </c>
      <c r="F853" s="34" t="s">
        <v>326</v>
      </c>
      <c r="G853" s="34" t="s">
        <v>2204</v>
      </c>
      <c r="H853" s="34" t="s">
        <v>48</v>
      </c>
      <c r="I853" s="59" t="s">
        <v>3637</v>
      </c>
      <c r="J853" s="34">
        <v>60</v>
      </c>
      <c r="K853" s="34">
        <v>60</v>
      </c>
      <c r="L853" s="34"/>
      <c r="M853" s="34"/>
      <c r="N853" s="59" t="s">
        <v>3638</v>
      </c>
      <c r="O853" s="59"/>
      <c r="P853" s="156">
        <v>3171</v>
      </c>
      <c r="Q853" s="34" t="s">
        <v>52</v>
      </c>
      <c r="R853" s="34" t="s">
        <v>52</v>
      </c>
      <c r="S853" s="34" t="s">
        <v>52</v>
      </c>
      <c r="T853" s="34" t="s">
        <v>2938</v>
      </c>
      <c r="U853" s="34" t="s">
        <v>331</v>
      </c>
      <c r="V853" s="34" t="s">
        <v>332</v>
      </c>
      <c r="W853" s="87">
        <v>15924866855</v>
      </c>
      <c r="X853" s="34" t="s">
        <v>56</v>
      </c>
      <c r="Y853" s="107">
        <v>45292</v>
      </c>
      <c r="Z853" s="107">
        <v>45627</v>
      </c>
      <c r="AA853" s="104" t="s">
        <v>57</v>
      </c>
      <c r="AB853" s="34"/>
      <c r="AC853" s="34"/>
      <c r="AD853" s="115" t="s">
        <v>2939</v>
      </c>
      <c r="AE853" s="105" t="s">
        <v>3586</v>
      </c>
      <c r="AF853" s="205"/>
      <c r="AG853" s="34" t="s">
        <v>52</v>
      </c>
      <c r="AH853" s="34">
        <v>60</v>
      </c>
      <c r="AI853" s="34">
        <v>60</v>
      </c>
      <c r="AJ853" s="34"/>
      <c r="AK853" s="34">
        <f t="shared" si="36"/>
        <v>0</v>
      </c>
      <c r="AL853" s="213">
        <f t="shared" si="35"/>
        <v>0</v>
      </c>
      <c r="AN853" s="214"/>
    </row>
    <row r="854" s="16" customFormat="1" ht="108" hidden="1" customHeight="1" spans="1:40">
      <c r="A854" s="34">
        <v>534</v>
      </c>
      <c r="B854" s="34" t="s">
        <v>864</v>
      </c>
      <c r="C854" s="34" t="s">
        <v>1399</v>
      </c>
      <c r="D854" s="34" t="s">
        <v>2934</v>
      </c>
      <c r="E854" s="34" t="s">
        <v>3639</v>
      </c>
      <c r="F854" s="34" t="s">
        <v>450</v>
      </c>
      <c r="G854" s="34" t="s">
        <v>3640</v>
      </c>
      <c r="H854" s="34" t="s">
        <v>48</v>
      </c>
      <c r="I854" s="59" t="s">
        <v>3641</v>
      </c>
      <c r="J854" s="34">
        <v>60</v>
      </c>
      <c r="K854" s="34">
        <v>60</v>
      </c>
      <c r="L854" s="34"/>
      <c r="M854" s="34"/>
      <c r="N854" s="59" t="s">
        <v>3642</v>
      </c>
      <c r="O854" s="59"/>
      <c r="P854" s="156">
        <v>2653</v>
      </c>
      <c r="Q854" s="34" t="s">
        <v>52</v>
      </c>
      <c r="R854" s="34" t="s">
        <v>52</v>
      </c>
      <c r="S854" s="34" t="s">
        <v>52</v>
      </c>
      <c r="T854" s="34" t="s">
        <v>2938</v>
      </c>
      <c r="U854" s="34" t="s">
        <v>454</v>
      </c>
      <c r="V854" s="34" t="s">
        <v>455</v>
      </c>
      <c r="W854" s="87">
        <v>18387480109</v>
      </c>
      <c r="X854" s="34" t="s">
        <v>56</v>
      </c>
      <c r="Y854" s="107">
        <v>45292</v>
      </c>
      <c r="Z854" s="107">
        <v>45627</v>
      </c>
      <c r="AA854" s="104" t="s">
        <v>57</v>
      </c>
      <c r="AB854" s="34"/>
      <c r="AC854" s="34"/>
      <c r="AD854" s="115" t="s">
        <v>2939</v>
      </c>
      <c r="AE854" s="105" t="s">
        <v>3586</v>
      </c>
      <c r="AF854" s="205"/>
      <c r="AG854" s="34" t="s">
        <v>52</v>
      </c>
      <c r="AH854" s="34">
        <v>60</v>
      </c>
      <c r="AI854" s="34">
        <v>60</v>
      </c>
      <c r="AJ854" s="34"/>
      <c r="AK854" s="34">
        <f t="shared" si="36"/>
        <v>0</v>
      </c>
      <c r="AL854" s="213">
        <f t="shared" si="35"/>
        <v>0</v>
      </c>
      <c r="AN854" s="214"/>
    </row>
    <row r="855" s="16" customFormat="1" ht="229.5" hidden="1" spans="1:40">
      <c r="A855" s="33">
        <v>535</v>
      </c>
      <c r="B855" s="34" t="s">
        <v>864</v>
      </c>
      <c r="C855" s="34" t="s">
        <v>1399</v>
      </c>
      <c r="D855" s="34" t="s">
        <v>2934</v>
      </c>
      <c r="E855" s="34" t="s">
        <v>3643</v>
      </c>
      <c r="F855" s="34" t="s">
        <v>99</v>
      </c>
      <c r="G855" s="34" t="s">
        <v>3644</v>
      </c>
      <c r="H855" s="34" t="s">
        <v>48</v>
      </c>
      <c r="I855" s="59" t="s">
        <v>3645</v>
      </c>
      <c r="J855" s="34">
        <v>60</v>
      </c>
      <c r="K855" s="34">
        <v>60</v>
      </c>
      <c r="L855" s="34"/>
      <c r="M855" s="34"/>
      <c r="N855" s="59" t="s">
        <v>3646</v>
      </c>
      <c r="O855" s="59"/>
      <c r="P855" s="156">
        <v>647</v>
      </c>
      <c r="Q855" s="34" t="s">
        <v>52</v>
      </c>
      <c r="R855" s="34" t="s">
        <v>52</v>
      </c>
      <c r="S855" s="34" t="s">
        <v>52</v>
      </c>
      <c r="T855" s="34" t="s">
        <v>2938</v>
      </c>
      <c r="U855" s="34" t="s">
        <v>104</v>
      </c>
      <c r="V855" s="34" t="s">
        <v>105</v>
      </c>
      <c r="W855" s="87">
        <v>15912030999</v>
      </c>
      <c r="X855" s="34" t="s">
        <v>56</v>
      </c>
      <c r="Y855" s="107">
        <v>45292</v>
      </c>
      <c r="Z855" s="107">
        <v>45627</v>
      </c>
      <c r="AA855" s="104" t="s">
        <v>57</v>
      </c>
      <c r="AB855" s="34"/>
      <c r="AC855" s="34"/>
      <c r="AD855" s="115" t="s">
        <v>2939</v>
      </c>
      <c r="AE855" s="105" t="s">
        <v>3586</v>
      </c>
      <c r="AF855" s="205"/>
      <c r="AG855" s="34" t="s">
        <v>52</v>
      </c>
      <c r="AH855" s="34">
        <v>60</v>
      </c>
      <c r="AI855" s="34">
        <v>60</v>
      </c>
      <c r="AJ855" s="34"/>
      <c r="AK855" s="34">
        <f t="shared" si="36"/>
        <v>0</v>
      </c>
      <c r="AL855" s="213">
        <f t="shared" si="35"/>
        <v>0</v>
      </c>
      <c r="AN855" s="214"/>
    </row>
    <row r="856" s="16" customFormat="1" ht="242.25" hidden="1" spans="1:40">
      <c r="A856" s="34">
        <v>536</v>
      </c>
      <c r="B856" s="34" t="s">
        <v>864</v>
      </c>
      <c r="C856" s="34" t="s">
        <v>1399</v>
      </c>
      <c r="D856" s="34" t="s">
        <v>2934</v>
      </c>
      <c r="E856" s="34" t="s">
        <v>3647</v>
      </c>
      <c r="F856" s="34" t="s">
        <v>99</v>
      </c>
      <c r="G856" s="34" t="s">
        <v>3648</v>
      </c>
      <c r="H856" s="34" t="s">
        <v>48</v>
      </c>
      <c r="I856" s="59" t="s">
        <v>3649</v>
      </c>
      <c r="J856" s="34">
        <v>60</v>
      </c>
      <c r="K856" s="34">
        <v>60</v>
      </c>
      <c r="L856" s="34"/>
      <c r="M856" s="34"/>
      <c r="N856" s="59" t="s">
        <v>3650</v>
      </c>
      <c r="O856" s="59"/>
      <c r="P856" s="156">
        <v>1398</v>
      </c>
      <c r="Q856" s="34" t="s">
        <v>52</v>
      </c>
      <c r="R856" s="34" t="s">
        <v>52</v>
      </c>
      <c r="S856" s="34" t="s">
        <v>52</v>
      </c>
      <c r="T856" s="34" t="s">
        <v>2938</v>
      </c>
      <c r="U856" s="34" t="s">
        <v>104</v>
      </c>
      <c r="V856" s="34" t="s">
        <v>105</v>
      </c>
      <c r="W856" s="87">
        <v>15912030999</v>
      </c>
      <c r="X856" s="34" t="s">
        <v>56</v>
      </c>
      <c r="Y856" s="107">
        <v>45292</v>
      </c>
      <c r="Z856" s="107">
        <v>45627</v>
      </c>
      <c r="AA856" s="104" t="s">
        <v>57</v>
      </c>
      <c r="AB856" s="34"/>
      <c r="AC856" s="34"/>
      <c r="AD856" s="115" t="s">
        <v>2939</v>
      </c>
      <c r="AE856" s="105" t="s">
        <v>3586</v>
      </c>
      <c r="AF856" s="205"/>
      <c r="AG856" s="34" t="s">
        <v>52</v>
      </c>
      <c r="AH856" s="34">
        <v>60</v>
      </c>
      <c r="AI856" s="34">
        <v>60</v>
      </c>
      <c r="AJ856" s="34"/>
      <c r="AK856" s="34">
        <f t="shared" si="36"/>
        <v>0</v>
      </c>
      <c r="AL856" s="213">
        <f t="shared" ref="AL856:AL919" si="37">J856-AH856</f>
        <v>0</v>
      </c>
      <c r="AN856" s="214"/>
    </row>
    <row r="857" s="16" customFormat="1" ht="89.25" hidden="1" spans="1:40">
      <c r="A857" s="34">
        <v>537</v>
      </c>
      <c r="B857" s="34" t="s">
        <v>864</v>
      </c>
      <c r="C857" s="34" t="s">
        <v>1399</v>
      </c>
      <c r="D857" s="34" t="s">
        <v>2934</v>
      </c>
      <c r="E857" s="34" t="s">
        <v>3651</v>
      </c>
      <c r="F857" s="34" t="s">
        <v>179</v>
      </c>
      <c r="G857" s="34" t="s">
        <v>2424</v>
      </c>
      <c r="H857" s="34" t="s">
        <v>48</v>
      </c>
      <c r="I857" s="59" t="s">
        <v>3652</v>
      </c>
      <c r="J857" s="34">
        <v>60</v>
      </c>
      <c r="K857" s="34">
        <v>60</v>
      </c>
      <c r="L857" s="34"/>
      <c r="M857" s="34"/>
      <c r="N857" s="59" t="s">
        <v>3653</v>
      </c>
      <c r="O857" s="59"/>
      <c r="P857" s="156">
        <v>1048</v>
      </c>
      <c r="Q857" s="34" t="s">
        <v>52</v>
      </c>
      <c r="R857" s="34" t="s">
        <v>52</v>
      </c>
      <c r="S857" s="34" t="s">
        <v>52</v>
      </c>
      <c r="T857" s="34" t="s">
        <v>2938</v>
      </c>
      <c r="U857" s="34" t="s">
        <v>184</v>
      </c>
      <c r="V857" s="34" t="s">
        <v>196</v>
      </c>
      <c r="W857" s="87">
        <v>13988995182</v>
      </c>
      <c r="X857" s="34" t="s">
        <v>56</v>
      </c>
      <c r="Y857" s="107">
        <v>45292</v>
      </c>
      <c r="Z857" s="107">
        <v>45627</v>
      </c>
      <c r="AA857" s="104" t="s">
        <v>57</v>
      </c>
      <c r="AB857" s="34"/>
      <c r="AC857" s="34"/>
      <c r="AD857" s="115" t="s">
        <v>2939</v>
      </c>
      <c r="AE857" s="105" t="s">
        <v>3586</v>
      </c>
      <c r="AF857" s="205"/>
      <c r="AG857" s="34" t="s">
        <v>52</v>
      </c>
      <c r="AH857" s="34">
        <v>60</v>
      </c>
      <c r="AI857" s="34">
        <v>60</v>
      </c>
      <c r="AJ857" s="34"/>
      <c r="AK857" s="34">
        <f t="shared" si="36"/>
        <v>0</v>
      </c>
      <c r="AL857" s="213">
        <f t="shared" si="37"/>
        <v>0</v>
      </c>
      <c r="AN857" s="214"/>
    </row>
    <row r="858" s="16" customFormat="1" ht="89.25" hidden="1" spans="1:40">
      <c r="A858" s="33">
        <v>538</v>
      </c>
      <c r="B858" s="34" t="s">
        <v>864</v>
      </c>
      <c r="C858" s="34" t="s">
        <v>1399</v>
      </c>
      <c r="D858" s="34" t="s">
        <v>2934</v>
      </c>
      <c r="E858" s="34" t="s">
        <v>3654</v>
      </c>
      <c r="F858" s="34" t="s">
        <v>179</v>
      </c>
      <c r="G858" s="34" t="s">
        <v>3655</v>
      </c>
      <c r="H858" s="34" t="s">
        <v>48</v>
      </c>
      <c r="I858" s="59" t="s">
        <v>3656</v>
      </c>
      <c r="J858" s="34">
        <v>60</v>
      </c>
      <c r="K858" s="34">
        <v>60</v>
      </c>
      <c r="L858" s="34"/>
      <c r="M858" s="34"/>
      <c r="N858" s="59" t="s">
        <v>3657</v>
      </c>
      <c r="O858" s="59"/>
      <c r="P858" s="156">
        <v>1846</v>
      </c>
      <c r="Q858" s="34" t="s">
        <v>52</v>
      </c>
      <c r="R858" s="34" t="s">
        <v>52</v>
      </c>
      <c r="S858" s="34" t="s">
        <v>52</v>
      </c>
      <c r="T858" s="34" t="s">
        <v>2938</v>
      </c>
      <c r="U858" s="34" t="s">
        <v>184</v>
      </c>
      <c r="V858" s="34" t="s">
        <v>196</v>
      </c>
      <c r="W858" s="87">
        <v>13988995182</v>
      </c>
      <c r="X858" s="34" t="s">
        <v>56</v>
      </c>
      <c r="Y858" s="107">
        <v>45292</v>
      </c>
      <c r="Z858" s="107">
        <v>45627</v>
      </c>
      <c r="AA858" s="104" t="s">
        <v>57</v>
      </c>
      <c r="AB858" s="34"/>
      <c r="AC858" s="34"/>
      <c r="AD858" s="115" t="s">
        <v>2939</v>
      </c>
      <c r="AE858" s="105" t="s">
        <v>3586</v>
      </c>
      <c r="AF858" s="205"/>
      <c r="AG858" s="34" t="s">
        <v>52</v>
      </c>
      <c r="AH858" s="34">
        <v>60</v>
      </c>
      <c r="AI858" s="34">
        <v>60</v>
      </c>
      <c r="AJ858" s="34"/>
      <c r="AK858" s="34">
        <f t="shared" ref="AK858:AK921" si="38">AH858-AI858-AJ858</f>
        <v>0</v>
      </c>
      <c r="AL858" s="213">
        <f t="shared" si="37"/>
        <v>0</v>
      </c>
      <c r="AN858" s="214"/>
    </row>
    <row r="859" s="16" customFormat="1" ht="89.25" hidden="1" spans="1:40">
      <c r="A859" s="34">
        <v>539</v>
      </c>
      <c r="B859" s="34" t="s">
        <v>864</v>
      </c>
      <c r="C859" s="34" t="s">
        <v>1399</v>
      </c>
      <c r="D859" s="34" t="s">
        <v>2934</v>
      </c>
      <c r="E859" s="34" t="s">
        <v>3658</v>
      </c>
      <c r="F859" s="34" t="s">
        <v>179</v>
      </c>
      <c r="G859" s="34" t="s">
        <v>794</v>
      </c>
      <c r="H859" s="34" t="s">
        <v>48</v>
      </c>
      <c r="I859" s="59" t="s">
        <v>3659</v>
      </c>
      <c r="J859" s="34">
        <v>60</v>
      </c>
      <c r="K859" s="34">
        <v>60</v>
      </c>
      <c r="L859" s="34"/>
      <c r="M859" s="34"/>
      <c r="N859" s="59" t="s">
        <v>3660</v>
      </c>
      <c r="O859" s="59"/>
      <c r="P859" s="156">
        <v>1346</v>
      </c>
      <c r="Q859" s="34" t="s">
        <v>52</v>
      </c>
      <c r="R859" s="34" t="s">
        <v>52</v>
      </c>
      <c r="S859" s="34" t="s">
        <v>52</v>
      </c>
      <c r="T859" s="34" t="s">
        <v>2938</v>
      </c>
      <c r="U859" s="34" t="s">
        <v>184</v>
      </c>
      <c r="V859" s="34" t="s">
        <v>196</v>
      </c>
      <c r="W859" s="87">
        <v>13988995182</v>
      </c>
      <c r="X859" s="34" t="s">
        <v>56</v>
      </c>
      <c r="Y859" s="107">
        <v>45292</v>
      </c>
      <c r="Z859" s="107">
        <v>45627</v>
      </c>
      <c r="AA859" s="104" t="s">
        <v>57</v>
      </c>
      <c r="AB859" s="34"/>
      <c r="AC859" s="34"/>
      <c r="AD859" s="115" t="s">
        <v>2939</v>
      </c>
      <c r="AE859" s="105" t="s">
        <v>3586</v>
      </c>
      <c r="AF859" s="205"/>
      <c r="AG859" s="34" t="s">
        <v>52</v>
      </c>
      <c r="AH859" s="34">
        <v>60</v>
      </c>
      <c r="AI859" s="34">
        <v>60</v>
      </c>
      <c r="AJ859" s="34"/>
      <c r="AK859" s="34">
        <f t="shared" si="38"/>
        <v>0</v>
      </c>
      <c r="AL859" s="213">
        <f t="shared" si="37"/>
        <v>0</v>
      </c>
      <c r="AN859" s="214"/>
    </row>
    <row r="860" s="16" customFormat="1" ht="89.25" hidden="1" spans="1:40">
      <c r="A860" s="34">
        <v>540</v>
      </c>
      <c r="B860" s="34" t="s">
        <v>864</v>
      </c>
      <c r="C860" s="34" t="s">
        <v>1399</v>
      </c>
      <c r="D860" s="34" t="s">
        <v>2934</v>
      </c>
      <c r="E860" s="34" t="s">
        <v>3661</v>
      </c>
      <c r="F860" s="34" t="s">
        <v>179</v>
      </c>
      <c r="G860" s="34" t="s">
        <v>2489</v>
      </c>
      <c r="H860" s="34" t="s">
        <v>48</v>
      </c>
      <c r="I860" s="59" t="s">
        <v>3662</v>
      </c>
      <c r="J860" s="34">
        <v>60</v>
      </c>
      <c r="K860" s="34">
        <v>60</v>
      </c>
      <c r="L860" s="34"/>
      <c r="M860" s="34"/>
      <c r="N860" s="59" t="s">
        <v>3663</v>
      </c>
      <c r="O860" s="59"/>
      <c r="P860" s="156">
        <v>1595</v>
      </c>
      <c r="Q860" s="34" t="s">
        <v>52</v>
      </c>
      <c r="R860" s="34" t="s">
        <v>52</v>
      </c>
      <c r="S860" s="34" t="s">
        <v>52</v>
      </c>
      <c r="T860" s="34" t="s">
        <v>2938</v>
      </c>
      <c r="U860" s="34" t="s">
        <v>184</v>
      </c>
      <c r="V860" s="34" t="s">
        <v>196</v>
      </c>
      <c r="W860" s="87">
        <v>13988995182</v>
      </c>
      <c r="X860" s="34" t="s">
        <v>56</v>
      </c>
      <c r="Y860" s="107">
        <v>45292</v>
      </c>
      <c r="Z860" s="107">
        <v>45627</v>
      </c>
      <c r="AA860" s="104" t="s">
        <v>57</v>
      </c>
      <c r="AB860" s="34"/>
      <c r="AC860" s="34"/>
      <c r="AD860" s="115" t="s">
        <v>2939</v>
      </c>
      <c r="AE860" s="105" t="s">
        <v>3586</v>
      </c>
      <c r="AF860" s="205"/>
      <c r="AG860" s="34" t="s">
        <v>52</v>
      </c>
      <c r="AH860" s="34">
        <v>60</v>
      </c>
      <c r="AI860" s="34">
        <v>60</v>
      </c>
      <c r="AJ860" s="34"/>
      <c r="AK860" s="34">
        <f t="shared" si="38"/>
        <v>0</v>
      </c>
      <c r="AL860" s="213">
        <f t="shared" si="37"/>
        <v>0</v>
      </c>
      <c r="AN860" s="214"/>
    </row>
    <row r="861" s="16" customFormat="1" ht="89.25" hidden="1" spans="1:40">
      <c r="A861" s="33">
        <v>541</v>
      </c>
      <c r="B861" s="34" t="s">
        <v>864</v>
      </c>
      <c r="C861" s="34" t="s">
        <v>1399</v>
      </c>
      <c r="D861" s="34" t="s">
        <v>2934</v>
      </c>
      <c r="E861" s="34" t="s">
        <v>3664</v>
      </c>
      <c r="F861" s="34" t="s">
        <v>121</v>
      </c>
      <c r="G861" s="34" t="s">
        <v>3665</v>
      </c>
      <c r="H861" s="34" t="s">
        <v>48</v>
      </c>
      <c r="I861" s="59" t="s">
        <v>3666</v>
      </c>
      <c r="J861" s="34">
        <v>60</v>
      </c>
      <c r="K861" s="34">
        <v>60</v>
      </c>
      <c r="L861" s="34"/>
      <c r="M861" s="34"/>
      <c r="N861" s="59" t="s">
        <v>3667</v>
      </c>
      <c r="O861" s="59"/>
      <c r="P861" s="156">
        <v>848</v>
      </c>
      <c r="Q861" s="34" t="s">
        <v>52</v>
      </c>
      <c r="R861" s="34" t="s">
        <v>52</v>
      </c>
      <c r="S861" s="34" t="s">
        <v>52</v>
      </c>
      <c r="T861" s="34" t="s">
        <v>2938</v>
      </c>
      <c r="U861" s="34" t="s">
        <v>125</v>
      </c>
      <c r="V861" s="34"/>
      <c r="W861" s="87"/>
      <c r="X861" s="34" t="s">
        <v>56</v>
      </c>
      <c r="Y861" s="107">
        <v>45292</v>
      </c>
      <c r="Z861" s="107">
        <v>45627</v>
      </c>
      <c r="AA861" s="104" t="s">
        <v>57</v>
      </c>
      <c r="AB861" s="34"/>
      <c r="AC861" s="34"/>
      <c r="AD861" s="115" t="s">
        <v>2939</v>
      </c>
      <c r="AE861" s="105" t="s">
        <v>3586</v>
      </c>
      <c r="AF861" s="205"/>
      <c r="AG861" s="34" t="s">
        <v>52</v>
      </c>
      <c r="AH861" s="34">
        <v>60</v>
      </c>
      <c r="AI861" s="34">
        <v>60</v>
      </c>
      <c r="AJ861" s="34"/>
      <c r="AK861" s="34">
        <f t="shared" si="38"/>
        <v>0</v>
      </c>
      <c r="AL861" s="213">
        <f t="shared" si="37"/>
        <v>0</v>
      </c>
      <c r="AN861" s="214"/>
    </row>
    <row r="862" s="16" customFormat="1" ht="89.25" hidden="1" spans="1:40">
      <c r="A862" s="34">
        <v>542</v>
      </c>
      <c r="B862" s="34" t="s">
        <v>864</v>
      </c>
      <c r="C862" s="34" t="s">
        <v>1399</v>
      </c>
      <c r="D862" s="34" t="s">
        <v>2934</v>
      </c>
      <c r="E862" s="34" t="s">
        <v>3668</v>
      </c>
      <c r="F862" s="34" t="s">
        <v>121</v>
      </c>
      <c r="G862" s="34" t="s">
        <v>3669</v>
      </c>
      <c r="H862" s="34" t="s">
        <v>48</v>
      </c>
      <c r="I862" s="59" t="s">
        <v>3670</v>
      </c>
      <c r="J862" s="34">
        <v>60</v>
      </c>
      <c r="K862" s="34">
        <v>60</v>
      </c>
      <c r="L862" s="34"/>
      <c r="M862" s="34"/>
      <c r="N862" s="59" t="s">
        <v>3671</v>
      </c>
      <c r="O862" s="59"/>
      <c r="P862" s="156">
        <v>2920</v>
      </c>
      <c r="Q862" s="34" t="s">
        <v>52</v>
      </c>
      <c r="R862" s="34" t="s">
        <v>52</v>
      </c>
      <c r="S862" s="34" t="s">
        <v>52</v>
      </c>
      <c r="T862" s="34" t="s">
        <v>2938</v>
      </c>
      <c r="U862" s="34" t="s">
        <v>125</v>
      </c>
      <c r="V862" s="34"/>
      <c r="W862" s="87"/>
      <c r="X862" s="34" t="s">
        <v>56</v>
      </c>
      <c r="Y862" s="107">
        <v>45292</v>
      </c>
      <c r="Z862" s="107">
        <v>45627</v>
      </c>
      <c r="AA862" s="104" t="s">
        <v>57</v>
      </c>
      <c r="AB862" s="34"/>
      <c r="AC862" s="34"/>
      <c r="AD862" s="115" t="s">
        <v>2939</v>
      </c>
      <c r="AE862" s="105" t="s">
        <v>3586</v>
      </c>
      <c r="AF862" s="205"/>
      <c r="AG862" s="34" t="s">
        <v>52</v>
      </c>
      <c r="AH862" s="34">
        <v>60</v>
      </c>
      <c r="AI862" s="34">
        <v>60</v>
      </c>
      <c r="AJ862" s="34"/>
      <c r="AK862" s="34">
        <f t="shared" si="38"/>
        <v>0</v>
      </c>
      <c r="AL862" s="213">
        <f t="shared" si="37"/>
        <v>0</v>
      </c>
      <c r="AN862" s="214"/>
    </row>
    <row r="863" s="16" customFormat="1" ht="89.25" hidden="1" spans="1:40">
      <c r="A863" s="34">
        <v>543</v>
      </c>
      <c r="B863" s="34" t="s">
        <v>864</v>
      </c>
      <c r="C863" s="34" t="s">
        <v>1399</v>
      </c>
      <c r="D863" s="34" t="s">
        <v>2934</v>
      </c>
      <c r="E863" s="34" t="s">
        <v>3672</v>
      </c>
      <c r="F863" s="34" t="s">
        <v>121</v>
      </c>
      <c r="G863" s="34" t="s">
        <v>988</v>
      </c>
      <c r="H863" s="34" t="s">
        <v>48</v>
      </c>
      <c r="I863" s="59" t="s">
        <v>3673</v>
      </c>
      <c r="J863" s="34">
        <v>60</v>
      </c>
      <c r="K863" s="34">
        <v>60</v>
      </c>
      <c r="L863" s="34"/>
      <c r="M863" s="34"/>
      <c r="N863" s="59" t="s">
        <v>3674</v>
      </c>
      <c r="O863" s="59"/>
      <c r="P863" s="156">
        <v>2175</v>
      </c>
      <c r="Q863" s="34" t="s">
        <v>52</v>
      </c>
      <c r="R863" s="34" t="s">
        <v>52</v>
      </c>
      <c r="S863" s="34" t="s">
        <v>52</v>
      </c>
      <c r="T863" s="34" t="s">
        <v>2938</v>
      </c>
      <c r="U863" s="34" t="s">
        <v>125</v>
      </c>
      <c r="V863" s="34"/>
      <c r="W863" s="87"/>
      <c r="X863" s="34" t="s">
        <v>56</v>
      </c>
      <c r="Y863" s="107">
        <v>45292</v>
      </c>
      <c r="Z863" s="107">
        <v>45627</v>
      </c>
      <c r="AA863" s="104" t="s">
        <v>57</v>
      </c>
      <c r="AB863" s="34"/>
      <c r="AC863" s="34"/>
      <c r="AD863" s="115" t="s">
        <v>2939</v>
      </c>
      <c r="AE863" s="105" t="s">
        <v>3586</v>
      </c>
      <c r="AF863" s="205"/>
      <c r="AG863" s="34" t="s">
        <v>52</v>
      </c>
      <c r="AH863" s="34">
        <v>60</v>
      </c>
      <c r="AI863" s="34">
        <v>60</v>
      </c>
      <c r="AJ863" s="34"/>
      <c r="AK863" s="34">
        <f t="shared" si="38"/>
        <v>0</v>
      </c>
      <c r="AL863" s="213">
        <f t="shared" si="37"/>
        <v>0</v>
      </c>
      <c r="AN863" s="214"/>
    </row>
    <row r="864" s="16" customFormat="1" ht="89.25" hidden="1" spans="1:40">
      <c r="A864" s="33">
        <v>544</v>
      </c>
      <c r="B864" s="34" t="s">
        <v>864</v>
      </c>
      <c r="C864" s="34" t="s">
        <v>1399</v>
      </c>
      <c r="D864" s="34" t="s">
        <v>2934</v>
      </c>
      <c r="E864" s="34" t="s">
        <v>3675</v>
      </c>
      <c r="F864" s="34" t="s">
        <v>138</v>
      </c>
      <c r="G864" s="34" t="s">
        <v>2557</v>
      </c>
      <c r="H864" s="34" t="s">
        <v>48</v>
      </c>
      <c r="I864" s="59" t="s">
        <v>3243</v>
      </c>
      <c r="J864" s="34">
        <v>60</v>
      </c>
      <c r="K864" s="34">
        <v>60</v>
      </c>
      <c r="L864" s="34"/>
      <c r="M864" s="34"/>
      <c r="N864" s="59" t="s">
        <v>3676</v>
      </c>
      <c r="O864" s="59"/>
      <c r="P864" s="156">
        <v>651</v>
      </c>
      <c r="Q864" s="34" t="s">
        <v>52</v>
      </c>
      <c r="R864" s="34" t="s">
        <v>52</v>
      </c>
      <c r="S864" s="34" t="s">
        <v>52</v>
      </c>
      <c r="T864" s="34" t="s">
        <v>2938</v>
      </c>
      <c r="U864" s="34" t="s">
        <v>143</v>
      </c>
      <c r="V864" s="34" t="s">
        <v>144</v>
      </c>
      <c r="W864" s="87">
        <v>18287487666</v>
      </c>
      <c r="X864" s="34" t="s">
        <v>56</v>
      </c>
      <c r="Y864" s="107">
        <v>45292</v>
      </c>
      <c r="Z864" s="107">
        <v>45627</v>
      </c>
      <c r="AA864" s="104" t="s">
        <v>57</v>
      </c>
      <c r="AB864" s="34"/>
      <c r="AC864" s="34"/>
      <c r="AD864" s="115" t="s">
        <v>2939</v>
      </c>
      <c r="AE864" s="105" t="s">
        <v>3586</v>
      </c>
      <c r="AF864" s="205"/>
      <c r="AG864" s="34" t="s">
        <v>52</v>
      </c>
      <c r="AH864" s="34">
        <v>60</v>
      </c>
      <c r="AI864" s="34">
        <v>60</v>
      </c>
      <c r="AJ864" s="34"/>
      <c r="AK864" s="34">
        <f t="shared" si="38"/>
        <v>0</v>
      </c>
      <c r="AL864" s="213">
        <f t="shared" si="37"/>
        <v>0</v>
      </c>
      <c r="AN864" s="214"/>
    </row>
    <row r="865" s="16" customFormat="1" ht="89.25" hidden="1" spans="1:40">
      <c r="A865" s="34">
        <v>545</v>
      </c>
      <c r="B865" s="34" t="s">
        <v>864</v>
      </c>
      <c r="C865" s="34" t="s">
        <v>1399</v>
      </c>
      <c r="D865" s="34" t="s">
        <v>2934</v>
      </c>
      <c r="E865" s="34" t="s">
        <v>3677</v>
      </c>
      <c r="F865" s="34" t="s">
        <v>366</v>
      </c>
      <c r="G865" s="34" t="s">
        <v>2927</v>
      </c>
      <c r="H865" s="34" t="s">
        <v>48</v>
      </c>
      <c r="I865" s="59" t="s">
        <v>3678</v>
      </c>
      <c r="J865" s="34">
        <v>60</v>
      </c>
      <c r="K865" s="34">
        <v>60</v>
      </c>
      <c r="L865" s="34"/>
      <c r="M865" s="34"/>
      <c r="N865" s="59" t="s">
        <v>3679</v>
      </c>
      <c r="O865" s="59"/>
      <c r="P865" s="156">
        <v>1167</v>
      </c>
      <c r="Q865" s="34" t="s">
        <v>52</v>
      </c>
      <c r="R865" s="34" t="s">
        <v>52</v>
      </c>
      <c r="S865" s="34" t="s">
        <v>52</v>
      </c>
      <c r="T865" s="34" t="s">
        <v>2938</v>
      </c>
      <c r="U865" s="34" t="s">
        <v>371</v>
      </c>
      <c r="V865" s="34" t="s">
        <v>372</v>
      </c>
      <c r="W865" s="87">
        <v>13988998197</v>
      </c>
      <c r="X865" s="34" t="s">
        <v>56</v>
      </c>
      <c r="Y865" s="107">
        <v>45292</v>
      </c>
      <c r="Z865" s="107">
        <v>45627</v>
      </c>
      <c r="AA865" s="104" t="s">
        <v>57</v>
      </c>
      <c r="AB865" s="34"/>
      <c r="AC865" s="34"/>
      <c r="AD865" s="115" t="s">
        <v>2939</v>
      </c>
      <c r="AE865" s="105" t="s">
        <v>3586</v>
      </c>
      <c r="AF865" s="205"/>
      <c r="AG865" s="34" t="s">
        <v>52</v>
      </c>
      <c r="AH865" s="34">
        <v>60</v>
      </c>
      <c r="AI865" s="34">
        <v>60</v>
      </c>
      <c r="AJ865" s="34"/>
      <c r="AK865" s="34">
        <f t="shared" si="38"/>
        <v>0</v>
      </c>
      <c r="AL865" s="213">
        <f t="shared" si="37"/>
        <v>0</v>
      </c>
      <c r="AN865" s="214"/>
    </row>
    <row r="866" s="16" customFormat="1" ht="114" hidden="1" customHeight="1" spans="1:40">
      <c r="A866" s="34">
        <v>546</v>
      </c>
      <c r="B866" s="34" t="s">
        <v>864</v>
      </c>
      <c r="C866" s="34" t="s">
        <v>1399</v>
      </c>
      <c r="D866" s="34" t="s">
        <v>2934</v>
      </c>
      <c r="E866" s="34" t="s">
        <v>3680</v>
      </c>
      <c r="F866" s="34" t="s">
        <v>366</v>
      </c>
      <c r="G866" s="34" t="s">
        <v>2051</v>
      </c>
      <c r="H866" s="34" t="s">
        <v>48</v>
      </c>
      <c r="I866" s="59" t="s">
        <v>3681</v>
      </c>
      <c r="J866" s="34">
        <v>60</v>
      </c>
      <c r="K866" s="34">
        <v>60</v>
      </c>
      <c r="L866" s="34"/>
      <c r="M866" s="34"/>
      <c r="N866" s="59" t="s">
        <v>3682</v>
      </c>
      <c r="O866" s="59"/>
      <c r="P866" s="156">
        <v>1602</v>
      </c>
      <c r="Q866" s="34" t="s">
        <v>52</v>
      </c>
      <c r="R866" s="34" t="s">
        <v>52</v>
      </c>
      <c r="S866" s="34" t="s">
        <v>52</v>
      </c>
      <c r="T866" s="34" t="s">
        <v>2938</v>
      </c>
      <c r="U866" s="34" t="s">
        <v>371</v>
      </c>
      <c r="V866" s="34" t="s">
        <v>372</v>
      </c>
      <c r="W866" s="87">
        <v>13988998197</v>
      </c>
      <c r="X866" s="34" t="s">
        <v>56</v>
      </c>
      <c r="Y866" s="107">
        <v>45292</v>
      </c>
      <c r="Z866" s="107">
        <v>45627</v>
      </c>
      <c r="AA866" s="104" t="s">
        <v>57</v>
      </c>
      <c r="AB866" s="34"/>
      <c r="AC866" s="34"/>
      <c r="AD866" s="115" t="s">
        <v>2939</v>
      </c>
      <c r="AE866" s="105" t="s">
        <v>3586</v>
      </c>
      <c r="AF866" s="205"/>
      <c r="AG866" s="34" t="s">
        <v>52</v>
      </c>
      <c r="AH866" s="34">
        <v>60</v>
      </c>
      <c r="AI866" s="34">
        <v>60</v>
      </c>
      <c r="AJ866" s="34"/>
      <c r="AK866" s="34">
        <f t="shared" si="38"/>
        <v>0</v>
      </c>
      <c r="AL866" s="213">
        <f t="shared" si="37"/>
        <v>0</v>
      </c>
      <c r="AN866" s="214"/>
    </row>
    <row r="867" s="16" customFormat="1" ht="104" hidden="1" customHeight="1" spans="1:40">
      <c r="A867" s="33">
        <v>547</v>
      </c>
      <c r="B867" s="34" t="s">
        <v>864</v>
      </c>
      <c r="C867" s="34" t="s">
        <v>1399</v>
      </c>
      <c r="D867" s="34" t="s">
        <v>2934</v>
      </c>
      <c r="E867" s="34" t="s">
        <v>3683</v>
      </c>
      <c r="F867" s="34" t="s">
        <v>270</v>
      </c>
      <c r="G867" s="34" t="s">
        <v>3684</v>
      </c>
      <c r="H867" s="34" t="s">
        <v>48</v>
      </c>
      <c r="I867" s="59" t="s">
        <v>3681</v>
      </c>
      <c r="J867" s="34">
        <v>60</v>
      </c>
      <c r="K867" s="34">
        <v>60</v>
      </c>
      <c r="L867" s="34"/>
      <c r="M867" s="34"/>
      <c r="N867" s="59" t="s">
        <v>3685</v>
      </c>
      <c r="O867" s="59"/>
      <c r="P867" s="156">
        <v>2661</v>
      </c>
      <c r="Q867" s="34" t="s">
        <v>52</v>
      </c>
      <c r="R867" s="34" t="s">
        <v>52</v>
      </c>
      <c r="S867" s="34" t="s">
        <v>52</v>
      </c>
      <c r="T867" s="34" t="s">
        <v>2938</v>
      </c>
      <c r="U867" s="34" t="s">
        <v>275</v>
      </c>
      <c r="V867" s="34" t="s">
        <v>276</v>
      </c>
      <c r="W867" s="87">
        <v>13769765966</v>
      </c>
      <c r="X867" s="34" t="s">
        <v>56</v>
      </c>
      <c r="Y867" s="107">
        <v>45292</v>
      </c>
      <c r="Z867" s="107">
        <v>45627</v>
      </c>
      <c r="AA867" s="104" t="s">
        <v>57</v>
      </c>
      <c r="AB867" s="34"/>
      <c r="AC867" s="34"/>
      <c r="AD867" s="115" t="s">
        <v>2939</v>
      </c>
      <c r="AE867" s="105" t="s">
        <v>3586</v>
      </c>
      <c r="AF867" s="205"/>
      <c r="AG867" s="34" t="s">
        <v>52</v>
      </c>
      <c r="AH867" s="34">
        <v>60</v>
      </c>
      <c r="AI867" s="34">
        <v>60</v>
      </c>
      <c r="AJ867" s="34"/>
      <c r="AK867" s="34">
        <f t="shared" si="38"/>
        <v>0</v>
      </c>
      <c r="AL867" s="213">
        <f t="shared" si="37"/>
        <v>0</v>
      </c>
      <c r="AN867" s="214"/>
    </row>
    <row r="868" s="16" customFormat="1" ht="76.5" hidden="1" spans="1:40">
      <c r="A868" s="34">
        <v>548</v>
      </c>
      <c r="B868" s="34" t="s">
        <v>864</v>
      </c>
      <c r="C868" s="34" t="s">
        <v>1399</v>
      </c>
      <c r="D868" s="34" t="s">
        <v>2934</v>
      </c>
      <c r="E868" s="34" t="s">
        <v>3686</v>
      </c>
      <c r="F868" s="34" t="s">
        <v>215</v>
      </c>
      <c r="G868" s="34" t="s">
        <v>3687</v>
      </c>
      <c r="H868" s="34" t="s">
        <v>48</v>
      </c>
      <c r="I868" s="59" t="s">
        <v>3688</v>
      </c>
      <c r="J868" s="34">
        <v>60</v>
      </c>
      <c r="K868" s="34">
        <v>60</v>
      </c>
      <c r="L868" s="34"/>
      <c r="M868" s="34"/>
      <c r="N868" s="59" t="s">
        <v>3689</v>
      </c>
      <c r="O868" s="59"/>
      <c r="P868" s="156">
        <v>992</v>
      </c>
      <c r="Q868" s="34" t="s">
        <v>52</v>
      </c>
      <c r="R868" s="34" t="s">
        <v>52</v>
      </c>
      <c r="S868" s="34" t="s">
        <v>52</v>
      </c>
      <c r="T868" s="34" t="s">
        <v>2938</v>
      </c>
      <c r="U868" s="34" t="s">
        <v>220</v>
      </c>
      <c r="V868" s="34" t="s">
        <v>304</v>
      </c>
      <c r="W868" s="87">
        <v>15287849999</v>
      </c>
      <c r="X868" s="34" t="s">
        <v>56</v>
      </c>
      <c r="Y868" s="107">
        <v>45292</v>
      </c>
      <c r="Z868" s="107">
        <v>45627</v>
      </c>
      <c r="AA868" s="104" t="s">
        <v>57</v>
      </c>
      <c r="AB868" s="34"/>
      <c r="AC868" s="34"/>
      <c r="AD868" s="115" t="s">
        <v>2939</v>
      </c>
      <c r="AE868" s="105" t="s">
        <v>3586</v>
      </c>
      <c r="AF868" s="205"/>
      <c r="AG868" s="34" t="s">
        <v>52</v>
      </c>
      <c r="AH868" s="34">
        <v>60</v>
      </c>
      <c r="AI868" s="34">
        <v>60</v>
      </c>
      <c r="AJ868" s="34"/>
      <c r="AK868" s="34">
        <f t="shared" si="38"/>
        <v>0</v>
      </c>
      <c r="AL868" s="213">
        <f t="shared" si="37"/>
        <v>0</v>
      </c>
      <c r="AN868" s="214"/>
    </row>
    <row r="869" s="16" customFormat="1" ht="105" hidden="1" customHeight="1" spans="1:40">
      <c r="A869" s="34">
        <v>549</v>
      </c>
      <c r="B869" s="34" t="s">
        <v>864</v>
      </c>
      <c r="C869" s="34" t="s">
        <v>1399</v>
      </c>
      <c r="D869" s="34" t="s">
        <v>2934</v>
      </c>
      <c r="E869" s="34" t="s">
        <v>3690</v>
      </c>
      <c r="F869" s="34" t="s">
        <v>207</v>
      </c>
      <c r="G869" s="34" t="s">
        <v>3691</v>
      </c>
      <c r="H869" s="34" t="s">
        <v>48</v>
      </c>
      <c r="I869" s="59" t="s">
        <v>3692</v>
      </c>
      <c r="J869" s="34">
        <v>60</v>
      </c>
      <c r="K869" s="34">
        <v>60</v>
      </c>
      <c r="L869" s="34"/>
      <c r="M869" s="34"/>
      <c r="N869" s="59" t="s">
        <v>3693</v>
      </c>
      <c r="O869" s="59"/>
      <c r="P869" s="156">
        <v>1569</v>
      </c>
      <c r="Q869" s="34" t="s">
        <v>52</v>
      </c>
      <c r="R869" s="34" t="s">
        <v>52</v>
      </c>
      <c r="S869" s="34" t="s">
        <v>52</v>
      </c>
      <c r="T869" s="34" t="s">
        <v>2938</v>
      </c>
      <c r="U869" s="34" t="s">
        <v>212</v>
      </c>
      <c r="V869" s="34" t="s">
        <v>213</v>
      </c>
      <c r="W869" s="87">
        <v>13529597887</v>
      </c>
      <c r="X869" s="34" t="s">
        <v>56</v>
      </c>
      <c r="Y869" s="107">
        <v>45292</v>
      </c>
      <c r="Z869" s="107">
        <v>45627</v>
      </c>
      <c r="AA869" s="104" t="s">
        <v>57</v>
      </c>
      <c r="AB869" s="34"/>
      <c r="AC869" s="34"/>
      <c r="AD869" s="115" t="s">
        <v>2939</v>
      </c>
      <c r="AE869" s="105" t="s">
        <v>3586</v>
      </c>
      <c r="AF869" s="205"/>
      <c r="AG869" s="34" t="s">
        <v>52</v>
      </c>
      <c r="AH869" s="34">
        <v>60</v>
      </c>
      <c r="AI869" s="34">
        <v>60</v>
      </c>
      <c r="AJ869" s="34"/>
      <c r="AK869" s="34">
        <f t="shared" si="38"/>
        <v>0</v>
      </c>
      <c r="AL869" s="213">
        <f t="shared" si="37"/>
        <v>0</v>
      </c>
      <c r="AN869" s="214"/>
    </row>
    <row r="870" s="16" customFormat="1" ht="105" hidden="1" customHeight="1" spans="1:40">
      <c r="A870" s="33">
        <v>550</v>
      </c>
      <c r="B870" s="34" t="s">
        <v>864</v>
      </c>
      <c r="C870" s="34" t="s">
        <v>1399</v>
      </c>
      <c r="D870" s="34" t="s">
        <v>2934</v>
      </c>
      <c r="E870" s="34" t="s">
        <v>3694</v>
      </c>
      <c r="F870" s="34" t="s">
        <v>130</v>
      </c>
      <c r="G870" s="34" t="s">
        <v>3695</v>
      </c>
      <c r="H870" s="34" t="s">
        <v>48</v>
      </c>
      <c r="I870" s="59" t="s">
        <v>3696</v>
      </c>
      <c r="J870" s="34">
        <v>30</v>
      </c>
      <c r="K870" s="34"/>
      <c r="L870" s="34">
        <v>30</v>
      </c>
      <c r="M870" s="34"/>
      <c r="N870" s="59" t="s">
        <v>3697</v>
      </c>
      <c r="O870" s="59"/>
      <c r="P870" s="156">
        <v>717</v>
      </c>
      <c r="Q870" s="34" t="s">
        <v>52</v>
      </c>
      <c r="R870" s="34" t="s">
        <v>52</v>
      </c>
      <c r="S870" s="34" t="s">
        <v>52</v>
      </c>
      <c r="T870" s="34" t="s">
        <v>2938</v>
      </c>
      <c r="U870" s="34" t="s">
        <v>134</v>
      </c>
      <c r="V870" s="34" t="s">
        <v>135</v>
      </c>
      <c r="W870" s="87">
        <v>18887998999</v>
      </c>
      <c r="X870" s="34" t="s">
        <v>56</v>
      </c>
      <c r="Y870" s="107">
        <v>45292</v>
      </c>
      <c r="Z870" s="107">
        <v>45567</v>
      </c>
      <c r="AA870" s="104" t="s">
        <v>57</v>
      </c>
      <c r="AB870" s="34"/>
      <c r="AC870" s="34"/>
      <c r="AD870" s="115" t="s">
        <v>2939</v>
      </c>
      <c r="AE870" s="105"/>
      <c r="AF870" s="205"/>
      <c r="AG870" s="34" t="s">
        <v>520</v>
      </c>
      <c r="AH870" s="34">
        <v>30</v>
      </c>
      <c r="AI870" s="34"/>
      <c r="AJ870" s="34">
        <v>30</v>
      </c>
      <c r="AK870" s="34">
        <f t="shared" si="38"/>
        <v>0</v>
      </c>
      <c r="AL870" s="213">
        <f t="shared" si="37"/>
        <v>0</v>
      </c>
      <c r="AN870" s="214">
        <f t="shared" ref="AN870:AN894" si="39">L870-AJ870</f>
        <v>0</v>
      </c>
    </row>
    <row r="871" s="16" customFormat="1" ht="105" hidden="1" customHeight="1" spans="1:40">
      <c r="A871" s="34">
        <v>551</v>
      </c>
      <c r="B871" s="34" t="s">
        <v>864</v>
      </c>
      <c r="C871" s="34" t="s">
        <v>1399</v>
      </c>
      <c r="D871" s="34" t="s">
        <v>2934</v>
      </c>
      <c r="E871" s="34" t="s">
        <v>3698</v>
      </c>
      <c r="F871" s="34" t="s">
        <v>130</v>
      </c>
      <c r="G871" s="34" t="s">
        <v>3699</v>
      </c>
      <c r="H871" s="34" t="s">
        <v>48</v>
      </c>
      <c r="I871" s="59" t="s">
        <v>3700</v>
      </c>
      <c r="J871" s="34">
        <v>30</v>
      </c>
      <c r="K871" s="34"/>
      <c r="L871" s="34">
        <v>30</v>
      </c>
      <c r="M871" s="34"/>
      <c r="N871" s="59" t="s">
        <v>3701</v>
      </c>
      <c r="O871" s="59"/>
      <c r="P871" s="156">
        <v>584</v>
      </c>
      <c r="Q871" s="34" t="s">
        <v>52</v>
      </c>
      <c r="R871" s="34" t="s">
        <v>52</v>
      </c>
      <c r="S871" s="34" t="s">
        <v>52</v>
      </c>
      <c r="T871" s="34" t="s">
        <v>2938</v>
      </c>
      <c r="U871" s="34" t="s">
        <v>134</v>
      </c>
      <c r="V871" s="34" t="s">
        <v>135</v>
      </c>
      <c r="W871" s="87">
        <v>18887998999</v>
      </c>
      <c r="X871" s="34" t="s">
        <v>56</v>
      </c>
      <c r="Y871" s="107">
        <v>45298</v>
      </c>
      <c r="Z871" s="107">
        <v>45573</v>
      </c>
      <c r="AA871" s="104" t="s">
        <v>57</v>
      </c>
      <c r="AB871" s="34"/>
      <c r="AC871" s="34"/>
      <c r="AD871" s="115" t="s">
        <v>2939</v>
      </c>
      <c r="AE871" s="105"/>
      <c r="AF871" s="205"/>
      <c r="AG871" s="34" t="s">
        <v>520</v>
      </c>
      <c r="AH871" s="34">
        <v>30</v>
      </c>
      <c r="AI871" s="34"/>
      <c r="AJ871" s="34">
        <v>30</v>
      </c>
      <c r="AK871" s="34">
        <f t="shared" si="38"/>
        <v>0</v>
      </c>
      <c r="AL871" s="213">
        <f t="shared" si="37"/>
        <v>0</v>
      </c>
      <c r="AN871" s="214">
        <f t="shared" si="39"/>
        <v>0</v>
      </c>
    </row>
    <row r="872" s="16" customFormat="1" ht="105" hidden="1" customHeight="1" spans="1:40">
      <c r="A872" s="34">
        <v>552</v>
      </c>
      <c r="B872" s="34" t="s">
        <v>864</v>
      </c>
      <c r="C872" s="34" t="s">
        <v>1399</v>
      </c>
      <c r="D872" s="34" t="s">
        <v>2934</v>
      </c>
      <c r="E872" s="34" t="s">
        <v>3702</v>
      </c>
      <c r="F872" s="34" t="s">
        <v>112</v>
      </c>
      <c r="G872" s="34" t="s">
        <v>2489</v>
      </c>
      <c r="H872" s="34" t="s">
        <v>48</v>
      </c>
      <c r="I872" s="59" t="s">
        <v>3703</v>
      </c>
      <c r="J872" s="34">
        <v>30</v>
      </c>
      <c r="K872" s="34"/>
      <c r="L872" s="34">
        <v>30</v>
      </c>
      <c r="M872" s="34"/>
      <c r="N872" s="59" t="s">
        <v>3704</v>
      </c>
      <c r="O872" s="59"/>
      <c r="P872" s="156">
        <v>1196</v>
      </c>
      <c r="Q872" s="34" t="s">
        <v>52</v>
      </c>
      <c r="R872" s="34" t="s">
        <v>52</v>
      </c>
      <c r="S872" s="34" t="s">
        <v>52</v>
      </c>
      <c r="T872" s="40" t="s">
        <v>2938</v>
      </c>
      <c r="U872" s="34" t="s">
        <v>118</v>
      </c>
      <c r="V872" s="34" t="s">
        <v>119</v>
      </c>
      <c r="W872" s="87">
        <v>13769875596</v>
      </c>
      <c r="X872" s="34" t="s">
        <v>56</v>
      </c>
      <c r="Y872" s="107">
        <v>45294</v>
      </c>
      <c r="Z872" s="107">
        <v>45629</v>
      </c>
      <c r="AA872" s="104" t="s">
        <v>57</v>
      </c>
      <c r="AB872" s="34"/>
      <c r="AC872" s="34"/>
      <c r="AD872" s="115" t="s">
        <v>2939</v>
      </c>
      <c r="AE872" s="105"/>
      <c r="AF872" s="205"/>
      <c r="AG872" s="34" t="s">
        <v>520</v>
      </c>
      <c r="AH872" s="34">
        <v>30</v>
      </c>
      <c r="AI872" s="34"/>
      <c r="AJ872" s="34">
        <v>30</v>
      </c>
      <c r="AK872" s="34">
        <f t="shared" si="38"/>
        <v>0</v>
      </c>
      <c r="AL872" s="213">
        <f t="shared" si="37"/>
        <v>0</v>
      </c>
      <c r="AN872" s="214">
        <f t="shared" si="39"/>
        <v>0</v>
      </c>
    </row>
    <row r="873" s="16" customFormat="1" ht="105" hidden="1" customHeight="1" spans="1:40">
      <c r="A873" s="33">
        <v>553</v>
      </c>
      <c r="B873" s="34" t="s">
        <v>864</v>
      </c>
      <c r="C873" s="34" t="s">
        <v>1399</v>
      </c>
      <c r="D873" s="34" t="s">
        <v>2934</v>
      </c>
      <c r="E873" s="34" t="s">
        <v>3705</v>
      </c>
      <c r="F873" s="34" t="s">
        <v>112</v>
      </c>
      <c r="G873" s="34" t="s">
        <v>3706</v>
      </c>
      <c r="H873" s="34" t="s">
        <v>48</v>
      </c>
      <c r="I873" s="59" t="s">
        <v>3703</v>
      </c>
      <c r="J873" s="34">
        <v>30</v>
      </c>
      <c r="K873" s="34"/>
      <c r="L873" s="34">
        <v>30</v>
      </c>
      <c r="M873" s="34"/>
      <c r="N873" s="59" t="s">
        <v>3707</v>
      </c>
      <c r="O873" s="59"/>
      <c r="P873" s="156">
        <v>2689</v>
      </c>
      <c r="Q873" s="34" t="s">
        <v>52</v>
      </c>
      <c r="R873" s="34" t="s">
        <v>52</v>
      </c>
      <c r="S873" s="34" t="s">
        <v>52</v>
      </c>
      <c r="T873" s="40" t="s">
        <v>2938</v>
      </c>
      <c r="U873" s="34" t="s">
        <v>118</v>
      </c>
      <c r="V873" s="34" t="s">
        <v>119</v>
      </c>
      <c r="W873" s="87">
        <v>13769875596</v>
      </c>
      <c r="X873" s="34" t="s">
        <v>56</v>
      </c>
      <c r="Y873" s="107">
        <v>45300</v>
      </c>
      <c r="Z873" s="107">
        <v>45635</v>
      </c>
      <c r="AA873" s="104" t="s">
        <v>57</v>
      </c>
      <c r="AB873" s="34"/>
      <c r="AC873" s="34"/>
      <c r="AD873" s="115" t="s">
        <v>2939</v>
      </c>
      <c r="AE873" s="105"/>
      <c r="AF873" s="205"/>
      <c r="AG873" s="34" t="s">
        <v>520</v>
      </c>
      <c r="AH873" s="34">
        <v>30</v>
      </c>
      <c r="AI873" s="34"/>
      <c r="AJ873" s="34">
        <v>30</v>
      </c>
      <c r="AK873" s="34">
        <f t="shared" si="38"/>
        <v>0</v>
      </c>
      <c r="AL873" s="213">
        <f t="shared" si="37"/>
        <v>0</v>
      </c>
      <c r="AN873" s="214">
        <f t="shared" si="39"/>
        <v>0</v>
      </c>
    </row>
    <row r="874" s="16" customFormat="1" ht="127" hidden="1" customHeight="1" spans="1:40">
      <c r="A874" s="34">
        <v>554</v>
      </c>
      <c r="B874" s="34" t="s">
        <v>864</v>
      </c>
      <c r="C874" s="34" t="s">
        <v>1399</v>
      </c>
      <c r="D874" s="34" t="s">
        <v>2934</v>
      </c>
      <c r="E874" s="34" t="s">
        <v>3708</v>
      </c>
      <c r="F874" s="34" t="s">
        <v>248</v>
      </c>
      <c r="G874" s="34" t="s">
        <v>532</v>
      </c>
      <c r="H874" s="34" t="s">
        <v>48</v>
      </c>
      <c r="I874" s="59" t="s">
        <v>3709</v>
      </c>
      <c r="J874" s="34">
        <v>30</v>
      </c>
      <c r="K874" s="34"/>
      <c r="L874" s="34">
        <v>30</v>
      </c>
      <c r="M874" s="34"/>
      <c r="N874" s="59" t="s">
        <v>3710</v>
      </c>
      <c r="O874" s="59"/>
      <c r="P874" s="156">
        <v>2346</v>
      </c>
      <c r="Q874" s="34" t="s">
        <v>52</v>
      </c>
      <c r="R874" s="34" t="s">
        <v>52</v>
      </c>
      <c r="S874" s="34" t="s">
        <v>52</v>
      </c>
      <c r="T874" s="40" t="s">
        <v>2938</v>
      </c>
      <c r="U874" s="34" t="s">
        <v>253</v>
      </c>
      <c r="V874" s="34" t="s">
        <v>254</v>
      </c>
      <c r="W874" s="87">
        <v>13577395188</v>
      </c>
      <c r="X874" s="34" t="s">
        <v>56</v>
      </c>
      <c r="Y874" s="107">
        <v>45292</v>
      </c>
      <c r="Z874" s="107">
        <v>45627</v>
      </c>
      <c r="AA874" s="104" t="s">
        <v>57</v>
      </c>
      <c r="AB874" s="34"/>
      <c r="AC874" s="34"/>
      <c r="AD874" s="115" t="s">
        <v>2939</v>
      </c>
      <c r="AE874" s="105"/>
      <c r="AF874" s="205"/>
      <c r="AG874" s="34" t="s">
        <v>520</v>
      </c>
      <c r="AH874" s="34">
        <v>30</v>
      </c>
      <c r="AI874" s="34"/>
      <c r="AJ874" s="34">
        <v>30</v>
      </c>
      <c r="AK874" s="34">
        <f t="shared" si="38"/>
        <v>0</v>
      </c>
      <c r="AL874" s="213">
        <f t="shared" si="37"/>
        <v>0</v>
      </c>
      <c r="AN874" s="214">
        <f t="shared" si="39"/>
        <v>0</v>
      </c>
    </row>
    <row r="875" s="16" customFormat="1" ht="127" hidden="1" customHeight="1" spans="1:40">
      <c r="A875" s="34">
        <v>555</v>
      </c>
      <c r="B875" s="34" t="s">
        <v>864</v>
      </c>
      <c r="C875" s="34" t="s">
        <v>1399</v>
      </c>
      <c r="D875" s="34" t="s">
        <v>2934</v>
      </c>
      <c r="E875" s="34" t="s">
        <v>3711</v>
      </c>
      <c r="F875" s="34" t="s">
        <v>248</v>
      </c>
      <c r="G875" s="34" t="s">
        <v>3712</v>
      </c>
      <c r="H875" s="34" t="s">
        <v>48</v>
      </c>
      <c r="I875" s="59" t="s">
        <v>3713</v>
      </c>
      <c r="J875" s="34">
        <v>30</v>
      </c>
      <c r="K875" s="34"/>
      <c r="L875" s="34">
        <v>30</v>
      </c>
      <c r="M875" s="34"/>
      <c r="N875" s="59" t="s">
        <v>3714</v>
      </c>
      <c r="O875" s="59"/>
      <c r="P875" s="156">
        <v>2348</v>
      </c>
      <c r="Q875" s="34" t="s">
        <v>52</v>
      </c>
      <c r="R875" s="34" t="s">
        <v>52</v>
      </c>
      <c r="S875" s="34" t="s">
        <v>52</v>
      </c>
      <c r="T875" s="40" t="s">
        <v>2938</v>
      </c>
      <c r="U875" s="34" t="s">
        <v>253</v>
      </c>
      <c r="V875" s="34" t="s">
        <v>254</v>
      </c>
      <c r="W875" s="87">
        <v>13577395188</v>
      </c>
      <c r="X875" s="34" t="s">
        <v>56</v>
      </c>
      <c r="Y875" s="107">
        <v>45293</v>
      </c>
      <c r="Z875" s="107">
        <v>45628</v>
      </c>
      <c r="AA875" s="104" t="s">
        <v>57</v>
      </c>
      <c r="AB875" s="34"/>
      <c r="AC875" s="34"/>
      <c r="AD875" s="115" t="s">
        <v>2939</v>
      </c>
      <c r="AE875" s="105"/>
      <c r="AF875" s="205"/>
      <c r="AG875" s="34" t="s">
        <v>520</v>
      </c>
      <c r="AH875" s="34">
        <v>30</v>
      </c>
      <c r="AI875" s="34"/>
      <c r="AJ875" s="34">
        <v>30</v>
      </c>
      <c r="AK875" s="34">
        <f t="shared" si="38"/>
        <v>0</v>
      </c>
      <c r="AL875" s="213">
        <f t="shared" si="37"/>
        <v>0</v>
      </c>
      <c r="AN875" s="214">
        <f t="shared" si="39"/>
        <v>0</v>
      </c>
    </row>
    <row r="876" s="16" customFormat="1" ht="104" hidden="1" customHeight="1" spans="1:40">
      <c r="A876" s="33">
        <v>556</v>
      </c>
      <c r="B876" s="34" t="s">
        <v>864</v>
      </c>
      <c r="C876" s="34" t="s">
        <v>1399</v>
      </c>
      <c r="D876" s="34" t="s">
        <v>2934</v>
      </c>
      <c r="E876" s="34" t="s">
        <v>3715</v>
      </c>
      <c r="F876" s="34" t="s">
        <v>256</v>
      </c>
      <c r="G876" s="34" t="s">
        <v>3716</v>
      </c>
      <c r="H876" s="34" t="s">
        <v>48</v>
      </c>
      <c r="I876" s="59" t="s">
        <v>3717</v>
      </c>
      <c r="J876" s="34">
        <v>30</v>
      </c>
      <c r="K876" s="34"/>
      <c r="L876" s="34">
        <v>30</v>
      </c>
      <c r="M876" s="34"/>
      <c r="N876" s="59" t="s">
        <v>3718</v>
      </c>
      <c r="O876" s="59"/>
      <c r="P876" s="156">
        <v>1620</v>
      </c>
      <c r="Q876" s="34" t="s">
        <v>52</v>
      </c>
      <c r="R876" s="34" t="s">
        <v>52</v>
      </c>
      <c r="S876" s="34" t="s">
        <v>52</v>
      </c>
      <c r="T876" s="40" t="s">
        <v>2938</v>
      </c>
      <c r="U876" s="34" t="s">
        <v>261</v>
      </c>
      <c r="V876" s="34" t="s">
        <v>730</v>
      </c>
      <c r="W876" s="87">
        <v>15974665480</v>
      </c>
      <c r="X876" s="34" t="s">
        <v>56</v>
      </c>
      <c r="Y876" s="107">
        <v>45299</v>
      </c>
      <c r="Z876" s="107">
        <v>45634</v>
      </c>
      <c r="AA876" s="104" t="s">
        <v>57</v>
      </c>
      <c r="AB876" s="34"/>
      <c r="AC876" s="34"/>
      <c r="AD876" s="115" t="s">
        <v>2939</v>
      </c>
      <c r="AE876" s="105"/>
      <c r="AF876" s="205"/>
      <c r="AG876" s="34" t="s">
        <v>520</v>
      </c>
      <c r="AH876" s="34">
        <v>30</v>
      </c>
      <c r="AI876" s="34"/>
      <c r="AJ876" s="34">
        <v>30</v>
      </c>
      <c r="AK876" s="34">
        <f t="shared" si="38"/>
        <v>0</v>
      </c>
      <c r="AL876" s="213">
        <f t="shared" si="37"/>
        <v>0</v>
      </c>
      <c r="AN876" s="214">
        <f t="shared" si="39"/>
        <v>0</v>
      </c>
    </row>
    <row r="877" s="16" customFormat="1" ht="76.5" hidden="1" spans="1:40">
      <c r="A877" s="34">
        <v>557</v>
      </c>
      <c r="B877" s="34" t="s">
        <v>864</v>
      </c>
      <c r="C877" s="34" t="s">
        <v>1399</v>
      </c>
      <c r="D877" s="34" t="s">
        <v>2934</v>
      </c>
      <c r="E877" s="34" t="s">
        <v>3719</v>
      </c>
      <c r="F877" s="34" t="s">
        <v>256</v>
      </c>
      <c r="G877" s="34" t="s">
        <v>2968</v>
      </c>
      <c r="H877" s="34" t="s">
        <v>48</v>
      </c>
      <c r="I877" s="59" t="s">
        <v>3720</v>
      </c>
      <c r="J877" s="34">
        <v>30</v>
      </c>
      <c r="K877" s="34"/>
      <c r="L877" s="34">
        <v>30</v>
      </c>
      <c r="M877" s="34"/>
      <c r="N877" s="59" t="s">
        <v>3721</v>
      </c>
      <c r="O877" s="59"/>
      <c r="P877" s="156">
        <v>521</v>
      </c>
      <c r="Q877" s="34" t="s">
        <v>52</v>
      </c>
      <c r="R877" s="34" t="s">
        <v>52</v>
      </c>
      <c r="S877" s="34" t="s">
        <v>52</v>
      </c>
      <c r="T877" s="40" t="s">
        <v>2938</v>
      </c>
      <c r="U877" s="34" t="s">
        <v>261</v>
      </c>
      <c r="V877" s="34" t="s">
        <v>730</v>
      </c>
      <c r="W877" s="87">
        <v>15974665480</v>
      </c>
      <c r="X877" s="34" t="s">
        <v>56</v>
      </c>
      <c r="Y877" s="107">
        <v>45305</v>
      </c>
      <c r="Z877" s="107">
        <v>45640</v>
      </c>
      <c r="AA877" s="104" t="s">
        <v>57</v>
      </c>
      <c r="AB877" s="34"/>
      <c r="AC877" s="34"/>
      <c r="AD877" s="115" t="s">
        <v>2939</v>
      </c>
      <c r="AE877" s="105"/>
      <c r="AF877" s="205"/>
      <c r="AG877" s="34" t="s">
        <v>520</v>
      </c>
      <c r="AH877" s="34">
        <v>30</v>
      </c>
      <c r="AI877" s="34"/>
      <c r="AJ877" s="34">
        <v>30</v>
      </c>
      <c r="AK877" s="34">
        <f t="shared" si="38"/>
        <v>0</v>
      </c>
      <c r="AL877" s="213">
        <f t="shared" si="37"/>
        <v>0</v>
      </c>
      <c r="AN877" s="214">
        <f t="shared" si="39"/>
        <v>0</v>
      </c>
    </row>
    <row r="878" s="16" customFormat="1" ht="76.5" hidden="1" spans="1:40">
      <c r="A878" s="34">
        <v>558</v>
      </c>
      <c r="B878" s="34" t="s">
        <v>864</v>
      </c>
      <c r="C878" s="34" t="s">
        <v>1399</v>
      </c>
      <c r="D878" s="34" t="s">
        <v>2934</v>
      </c>
      <c r="E878" s="34" t="s">
        <v>3722</v>
      </c>
      <c r="F878" s="34" t="s">
        <v>256</v>
      </c>
      <c r="G878" s="34" t="s">
        <v>3723</v>
      </c>
      <c r="H878" s="34" t="s">
        <v>48</v>
      </c>
      <c r="I878" s="59" t="s">
        <v>3724</v>
      </c>
      <c r="J878" s="34">
        <v>30</v>
      </c>
      <c r="K878" s="34"/>
      <c r="L878" s="34">
        <v>30</v>
      </c>
      <c r="M878" s="34"/>
      <c r="N878" s="59" t="s">
        <v>3725</v>
      </c>
      <c r="O878" s="59"/>
      <c r="P878" s="156">
        <v>5494</v>
      </c>
      <c r="Q878" s="34" t="s">
        <v>52</v>
      </c>
      <c r="R878" s="34" t="s">
        <v>52</v>
      </c>
      <c r="S878" s="34" t="s">
        <v>52</v>
      </c>
      <c r="T878" s="40" t="s">
        <v>2938</v>
      </c>
      <c r="U878" s="34" t="s">
        <v>261</v>
      </c>
      <c r="V878" s="34" t="s">
        <v>730</v>
      </c>
      <c r="W878" s="87">
        <v>15974665480</v>
      </c>
      <c r="X878" s="34" t="s">
        <v>56</v>
      </c>
      <c r="Y878" s="107">
        <v>45307</v>
      </c>
      <c r="Z878" s="107">
        <v>45642</v>
      </c>
      <c r="AA878" s="104" t="s">
        <v>57</v>
      </c>
      <c r="AB878" s="34"/>
      <c r="AC878" s="34"/>
      <c r="AD878" s="115" t="s">
        <v>2939</v>
      </c>
      <c r="AE878" s="105"/>
      <c r="AF878" s="205"/>
      <c r="AG878" s="34" t="s">
        <v>520</v>
      </c>
      <c r="AH878" s="34">
        <v>30</v>
      </c>
      <c r="AI878" s="34"/>
      <c r="AJ878" s="34">
        <v>30</v>
      </c>
      <c r="AK878" s="34">
        <f t="shared" si="38"/>
        <v>0</v>
      </c>
      <c r="AL878" s="213">
        <f t="shared" si="37"/>
        <v>0</v>
      </c>
      <c r="AN878" s="214">
        <f t="shared" si="39"/>
        <v>0</v>
      </c>
    </row>
    <row r="879" s="16" customFormat="1" ht="140.25" hidden="1" spans="1:40">
      <c r="A879" s="33">
        <v>559</v>
      </c>
      <c r="B879" s="34" t="s">
        <v>864</v>
      </c>
      <c r="C879" s="34" t="s">
        <v>1399</v>
      </c>
      <c r="D879" s="34" t="s">
        <v>2934</v>
      </c>
      <c r="E879" s="34" t="s">
        <v>3726</v>
      </c>
      <c r="F879" s="34" t="s">
        <v>326</v>
      </c>
      <c r="G879" s="34" t="s">
        <v>2640</v>
      </c>
      <c r="H879" s="34" t="s">
        <v>48</v>
      </c>
      <c r="I879" s="59" t="s">
        <v>3727</v>
      </c>
      <c r="J879" s="34">
        <v>30</v>
      </c>
      <c r="K879" s="34"/>
      <c r="L879" s="34">
        <v>30</v>
      </c>
      <c r="M879" s="34"/>
      <c r="N879" s="59" t="s">
        <v>3728</v>
      </c>
      <c r="O879" s="59"/>
      <c r="P879" s="156">
        <v>1300</v>
      </c>
      <c r="Q879" s="34" t="s">
        <v>52</v>
      </c>
      <c r="R879" s="34" t="s">
        <v>52</v>
      </c>
      <c r="S879" s="34" t="s">
        <v>52</v>
      </c>
      <c r="T879" s="40" t="s">
        <v>2938</v>
      </c>
      <c r="U879" s="34" t="s">
        <v>331</v>
      </c>
      <c r="V879" s="34" t="s">
        <v>332</v>
      </c>
      <c r="W879" s="87">
        <v>15924866855</v>
      </c>
      <c r="X879" s="34" t="s">
        <v>56</v>
      </c>
      <c r="Y879" s="107">
        <v>45320</v>
      </c>
      <c r="Z879" s="107">
        <v>45655</v>
      </c>
      <c r="AA879" s="104" t="s">
        <v>57</v>
      </c>
      <c r="AB879" s="34"/>
      <c r="AC879" s="34"/>
      <c r="AD879" s="115" t="s">
        <v>2939</v>
      </c>
      <c r="AE879" s="105"/>
      <c r="AF879" s="205"/>
      <c r="AG879" s="34" t="s">
        <v>520</v>
      </c>
      <c r="AH879" s="34">
        <v>30</v>
      </c>
      <c r="AI879" s="34"/>
      <c r="AJ879" s="34">
        <v>30</v>
      </c>
      <c r="AK879" s="34">
        <f t="shared" si="38"/>
        <v>0</v>
      </c>
      <c r="AL879" s="213">
        <f t="shared" si="37"/>
        <v>0</v>
      </c>
      <c r="AN879" s="214">
        <f t="shared" si="39"/>
        <v>0</v>
      </c>
    </row>
    <row r="880" s="16" customFormat="1" ht="140.25" hidden="1" spans="1:40">
      <c r="A880" s="34">
        <v>560</v>
      </c>
      <c r="B880" s="34" t="s">
        <v>864</v>
      </c>
      <c r="C880" s="34" t="s">
        <v>1399</v>
      </c>
      <c r="D880" s="34" t="s">
        <v>2934</v>
      </c>
      <c r="E880" s="34" t="s">
        <v>3729</v>
      </c>
      <c r="F880" s="34" t="s">
        <v>326</v>
      </c>
      <c r="G880" s="34" t="s">
        <v>2200</v>
      </c>
      <c r="H880" s="34" t="s">
        <v>48</v>
      </c>
      <c r="I880" s="59" t="s">
        <v>3730</v>
      </c>
      <c r="J880" s="34">
        <v>30</v>
      </c>
      <c r="K880" s="34"/>
      <c r="L880" s="34">
        <v>30</v>
      </c>
      <c r="M880" s="34"/>
      <c r="N880" s="59" t="s">
        <v>3731</v>
      </c>
      <c r="O880" s="59"/>
      <c r="P880" s="156">
        <v>912</v>
      </c>
      <c r="Q880" s="34" t="s">
        <v>52</v>
      </c>
      <c r="R880" s="34" t="s">
        <v>52</v>
      </c>
      <c r="S880" s="34" t="s">
        <v>52</v>
      </c>
      <c r="T880" s="40" t="s">
        <v>2938</v>
      </c>
      <c r="U880" s="34" t="s">
        <v>331</v>
      </c>
      <c r="V880" s="34" t="s">
        <v>332</v>
      </c>
      <c r="W880" s="87">
        <v>15924866855</v>
      </c>
      <c r="X880" s="34" t="s">
        <v>56</v>
      </c>
      <c r="Y880" s="107">
        <v>45292</v>
      </c>
      <c r="Z880" s="107">
        <v>45627</v>
      </c>
      <c r="AA880" s="104" t="s">
        <v>57</v>
      </c>
      <c r="AB880" s="34"/>
      <c r="AC880" s="34"/>
      <c r="AD880" s="115" t="s">
        <v>2939</v>
      </c>
      <c r="AE880" s="105"/>
      <c r="AF880" s="205"/>
      <c r="AG880" s="34" t="s">
        <v>520</v>
      </c>
      <c r="AH880" s="34">
        <v>30</v>
      </c>
      <c r="AI880" s="34"/>
      <c r="AJ880" s="34">
        <v>30</v>
      </c>
      <c r="AK880" s="34">
        <f t="shared" si="38"/>
        <v>0</v>
      </c>
      <c r="AL880" s="213">
        <f t="shared" si="37"/>
        <v>0</v>
      </c>
      <c r="AN880" s="214">
        <f t="shared" si="39"/>
        <v>0</v>
      </c>
    </row>
    <row r="881" s="16" customFormat="1" ht="127.5" hidden="1" spans="1:40">
      <c r="A881" s="34">
        <v>561</v>
      </c>
      <c r="B881" s="34" t="s">
        <v>864</v>
      </c>
      <c r="C881" s="34" t="s">
        <v>1399</v>
      </c>
      <c r="D881" s="34" t="s">
        <v>2934</v>
      </c>
      <c r="E881" s="34" t="s">
        <v>3732</v>
      </c>
      <c r="F881" s="34" t="s">
        <v>326</v>
      </c>
      <c r="G881" s="34" t="s">
        <v>3733</v>
      </c>
      <c r="H881" s="34" t="s">
        <v>48</v>
      </c>
      <c r="I881" s="59" t="s">
        <v>3051</v>
      </c>
      <c r="J881" s="34">
        <v>30</v>
      </c>
      <c r="K881" s="34"/>
      <c r="L881" s="34">
        <v>30</v>
      </c>
      <c r="M881" s="34"/>
      <c r="N881" s="59" t="s">
        <v>3734</v>
      </c>
      <c r="O881" s="59"/>
      <c r="P881" s="156">
        <v>610</v>
      </c>
      <c r="Q881" s="34" t="s">
        <v>52</v>
      </c>
      <c r="R881" s="34" t="s">
        <v>52</v>
      </c>
      <c r="S881" s="34" t="s">
        <v>52</v>
      </c>
      <c r="T881" s="40" t="s">
        <v>2938</v>
      </c>
      <c r="U881" s="34" t="s">
        <v>331</v>
      </c>
      <c r="V881" s="34" t="s">
        <v>332</v>
      </c>
      <c r="W881" s="87">
        <v>15924866855</v>
      </c>
      <c r="X881" s="34" t="s">
        <v>56</v>
      </c>
      <c r="Y881" s="107">
        <v>45292</v>
      </c>
      <c r="Z881" s="107">
        <v>45627</v>
      </c>
      <c r="AA881" s="104" t="s">
        <v>57</v>
      </c>
      <c r="AB881" s="34"/>
      <c r="AC881" s="34"/>
      <c r="AD881" s="115" t="s">
        <v>2939</v>
      </c>
      <c r="AE881" s="105"/>
      <c r="AF881" s="205"/>
      <c r="AG881" s="34" t="s">
        <v>520</v>
      </c>
      <c r="AH881" s="34">
        <v>30</v>
      </c>
      <c r="AI881" s="34"/>
      <c r="AJ881" s="34">
        <v>30</v>
      </c>
      <c r="AK881" s="34">
        <f t="shared" si="38"/>
        <v>0</v>
      </c>
      <c r="AL881" s="213">
        <f t="shared" si="37"/>
        <v>0</v>
      </c>
      <c r="AN881" s="214">
        <f t="shared" si="39"/>
        <v>0</v>
      </c>
    </row>
    <row r="882" s="16" customFormat="1" ht="105" hidden="1" customHeight="1" spans="1:40">
      <c r="A882" s="33">
        <v>562</v>
      </c>
      <c r="B882" s="34" t="s">
        <v>864</v>
      </c>
      <c r="C882" s="34" t="s">
        <v>1399</v>
      </c>
      <c r="D882" s="34" t="s">
        <v>2934</v>
      </c>
      <c r="E882" s="34" t="s">
        <v>3735</v>
      </c>
      <c r="F882" s="34" t="s">
        <v>284</v>
      </c>
      <c r="G882" s="34" t="s">
        <v>3736</v>
      </c>
      <c r="H882" s="34" t="s">
        <v>48</v>
      </c>
      <c r="I882" s="59" t="s">
        <v>3737</v>
      </c>
      <c r="J882" s="34">
        <v>30</v>
      </c>
      <c r="K882" s="34"/>
      <c r="L882" s="34">
        <v>30</v>
      </c>
      <c r="M882" s="34"/>
      <c r="N882" s="59" t="s">
        <v>3738</v>
      </c>
      <c r="O882" s="59"/>
      <c r="P882" s="156">
        <v>2452</v>
      </c>
      <c r="Q882" s="34" t="s">
        <v>52</v>
      </c>
      <c r="R882" s="34" t="s">
        <v>52</v>
      </c>
      <c r="S882" s="34" t="s">
        <v>52</v>
      </c>
      <c r="T882" s="40" t="s">
        <v>2938</v>
      </c>
      <c r="U882" s="34" t="s">
        <v>289</v>
      </c>
      <c r="V882" s="34" t="s">
        <v>719</v>
      </c>
      <c r="W882" s="87">
        <v>13577385272</v>
      </c>
      <c r="X882" s="34" t="s">
        <v>56</v>
      </c>
      <c r="Y882" s="107">
        <v>45352</v>
      </c>
      <c r="Z882" s="107">
        <v>45628</v>
      </c>
      <c r="AA882" s="104" t="s">
        <v>57</v>
      </c>
      <c r="AB882" s="34"/>
      <c r="AC882" s="34"/>
      <c r="AD882" s="115" t="s">
        <v>2939</v>
      </c>
      <c r="AE882" s="105"/>
      <c r="AF882" s="205"/>
      <c r="AG882" s="34" t="s">
        <v>520</v>
      </c>
      <c r="AH882" s="34">
        <v>30</v>
      </c>
      <c r="AI882" s="34"/>
      <c r="AJ882" s="34">
        <v>30</v>
      </c>
      <c r="AK882" s="34">
        <f t="shared" si="38"/>
        <v>0</v>
      </c>
      <c r="AL882" s="213">
        <f t="shared" si="37"/>
        <v>0</v>
      </c>
      <c r="AN882" s="214">
        <f t="shared" si="39"/>
        <v>0</v>
      </c>
    </row>
    <row r="883" s="16" customFormat="1" ht="124" hidden="1" customHeight="1" spans="1:40">
      <c r="A883" s="34">
        <v>563</v>
      </c>
      <c r="B883" s="34" t="s">
        <v>864</v>
      </c>
      <c r="C883" s="34" t="s">
        <v>1399</v>
      </c>
      <c r="D883" s="34" t="s">
        <v>2934</v>
      </c>
      <c r="E883" s="34" t="s">
        <v>3739</v>
      </c>
      <c r="F883" s="34" t="s">
        <v>284</v>
      </c>
      <c r="G883" s="34" t="s">
        <v>3740</v>
      </c>
      <c r="H883" s="34" t="s">
        <v>48</v>
      </c>
      <c r="I883" s="59" t="s">
        <v>3741</v>
      </c>
      <c r="J883" s="34">
        <v>30</v>
      </c>
      <c r="K883" s="34"/>
      <c r="L883" s="34">
        <v>30</v>
      </c>
      <c r="M883" s="34"/>
      <c r="N883" s="59" t="s">
        <v>3742</v>
      </c>
      <c r="O883" s="59"/>
      <c r="P883" s="156">
        <v>2473</v>
      </c>
      <c r="Q883" s="34" t="s">
        <v>52</v>
      </c>
      <c r="R883" s="34" t="s">
        <v>52</v>
      </c>
      <c r="S883" s="34" t="s">
        <v>52</v>
      </c>
      <c r="T883" s="40" t="s">
        <v>2938</v>
      </c>
      <c r="U883" s="34" t="s">
        <v>289</v>
      </c>
      <c r="V883" s="34" t="s">
        <v>719</v>
      </c>
      <c r="W883" s="87">
        <v>13577385272</v>
      </c>
      <c r="X883" s="34" t="s">
        <v>56</v>
      </c>
      <c r="Y883" s="107">
        <v>45352</v>
      </c>
      <c r="Z883" s="107">
        <v>45636</v>
      </c>
      <c r="AA883" s="104" t="s">
        <v>57</v>
      </c>
      <c r="AB883" s="34"/>
      <c r="AC883" s="34"/>
      <c r="AD883" s="115" t="s">
        <v>2939</v>
      </c>
      <c r="AE883" s="105"/>
      <c r="AF883" s="205"/>
      <c r="AG883" s="34" t="s">
        <v>520</v>
      </c>
      <c r="AH883" s="34">
        <v>30</v>
      </c>
      <c r="AI883" s="34"/>
      <c r="AJ883" s="34">
        <v>30</v>
      </c>
      <c r="AK883" s="34">
        <f t="shared" si="38"/>
        <v>0</v>
      </c>
      <c r="AL883" s="213">
        <f t="shared" si="37"/>
        <v>0</v>
      </c>
      <c r="AN883" s="214">
        <f t="shared" si="39"/>
        <v>0</v>
      </c>
    </row>
    <row r="884" s="16" customFormat="1" ht="125" hidden="1" customHeight="1" spans="1:40">
      <c r="A884" s="34">
        <v>564</v>
      </c>
      <c r="B884" s="34" t="s">
        <v>864</v>
      </c>
      <c r="C884" s="34" t="s">
        <v>1399</v>
      </c>
      <c r="D884" s="34" t="s">
        <v>2934</v>
      </c>
      <c r="E884" s="34" t="s">
        <v>3743</v>
      </c>
      <c r="F884" s="34" t="s">
        <v>284</v>
      </c>
      <c r="G884" s="34" t="s">
        <v>285</v>
      </c>
      <c r="H884" s="34" t="s">
        <v>48</v>
      </c>
      <c r="I884" s="59" t="s">
        <v>3744</v>
      </c>
      <c r="J884" s="34">
        <v>30</v>
      </c>
      <c r="K884" s="34"/>
      <c r="L884" s="34">
        <v>30</v>
      </c>
      <c r="M884" s="34"/>
      <c r="N884" s="59" t="s">
        <v>3745</v>
      </c>
      <c r="O884" s="59"/>
      <c r="P884" s="156">
        <v>4852</v>
      </c>
      <c r="Q884" s="34" t="s">
        <v>52</v>
      </c>
      <c r="R884" s="34" t="s">
        <v>52</v>
      </c>
      <c r="S884" s="34" t="s">
        <v>52</v>
      </c>
      <c r="T884" s="40" t="s">
        <v>2938</v>
      </c>
      <c r="U884" s="34" t="s">
        <v>289</v>
      </c>
      <c r="V884" s="34" t="s">
        <v>719</v>
      </c>
      <c r="W884" s="87">
        <v>13577385272</v>
      </c>
      <c r="X884" s="34" t="s">
        <v>56</v>
      </c>
      <c r="Y884" s="107">
        <v>45292</v>
      </c>
      <c r="Z884" s="107">
        <v>45627</v>
      </c>
      <c r="AA884" s="104" t="s">
        <v>57</v>
      </c>
      <c r="AB884" s="34"/>
      <c r="AC884" s="34"/>
      <c r="AD884" s="115" t="s">
        <v>2939</v>
      </c>
      <c r="AE884" s="105"/>
      <c r="AF884" s="205"/>
      <c r="AG884" s="34" t="s">
        <v>520</v>
      </c>
      <c r="AH884" s="34">
        <v>30</v>
      </c>
      <c r="AI884" s="34"/>
      <c r="AJ884" s="34">
        <v>30</v>
      </c>
      <c r="AK884" s="34">
        <f t="shared" si="38"/>
        <v>0</v>
      </c>
      <c r="AL884" s="213">
        <f t="shared" si="37"/>
        <v>0</v>
      </c>
      <c r="AN884" s="214">
        <f t="shared" si="39"/>
        <v>0</v>
      </c>
    </row>
    <row r="885" s="16" customFormat="1" ht="119" hidden="1" customHeight="1" spans="1:40">
      <c r="A885" s="33">
        <v>565</v>
      </c>
      <c r="B885" s="34" t="s">
        <v>864</v>
      </c>
      <c r="C885" s="34" t="s">
        <v>1399</v>
      </c>
      <c r="D885" s="34" t="s">
        <v>2934</v>
      </c>
      <c r="E885" s="34" t="s">
        <v>3746</v>
      </c>
      <c r="F885" s="34" t="s">
        <v>99</v>
      </c>
      <c r="G885" s="34" t="s">
        <v>3747</v>
      </c>
      <c r="H885" s="34" t="s">
        <v>48</v>
      </c>
      <c r="I885" s="59" t="s">
        <v>3748</v>
      </c>
      <c r="J885" s="34">
        <v>30</v>
      </c>
      <c r="K885" s="34"/>
      <c r="L885" s="34">
        <v>30</v>
      </c>
      <c r="M885" s="34"/>
      <c r="N885" s="59" t="s">
        <v>3749</v>
      </c>
      <c r="O885" s="59"/>
      <c r="P885" s="156">
        <v>626</v>
      </c>
      <c r="Q885" s="34" t="s">
        <v>52</v>
      </c>
      <c r="R885" s="34" t="s">
        <v>52</v>
      </c>
      <c r="S885" s="34" t="s">
        <v>52</v>
      </c>
      <c r="T885" s="40" t="s">
        <v>2938</v>
      </c>
      <c r="U885" s="34" t="s">
        <v>104</v>
      </c>
      <c r="V885" s="34" t="s">
        <v>105</v>
      </c>
      <c r="W885" s="87">
        <v>15912030999</v>
      </c>
      <c r="X885" s="34" t="s">
        <v>56</v>
      </c>
      <c r="Y885" s="107">
        <v>45296</v>
      </c>
      <c r="Z885" s="107">
        <v>45631</v>
      </c>
      <c r="AA885" s="104" t="s">
        <v>57</v>
      </c>
      <c r="AB885" s="34"/>
      <c r="AC885" s="34"/>
      <c r="AD885" s="115" t="s">
        <v>2939</v>
      </c>
      <c r="AE885" s="105"/>
      <c r="AF885" s="205"/>
      <c r="AG885" s="34" t="s">
        <v>520</v>
      </c>
      <c r="AH885" s="34">
        <v>30</v>
      </c>
      <c r="AI885" s="34"/>
      <c r="AJ885" s="34">
        <v>30</v>
      </c>
      <c r="AK885" s="34">
        <f t="shared" si="38"/>
        <v>0</v>
      </c>
      <c r="AL885" s="213">
        <f t="shared" si="37"/>
        <v>0</v>
      </c>
      <c r="AN885" s="214">
        <f t="shared" si="39"/>
        <v>0</v>
      </c>
    </row>
    <row r="886" s="16" customFormat="1" ht="120" hidden="1" customHeight="1" spans="1:40">
      <c r="A886" s="34">
        <v>566</v>
      </c>
      <c r="B886" s="34" t="s">
        <v>864</v>
      </c>
      <c r="C886" s="34" t="s">
        <v>1399</v>
      </c>
      <c r="D886" s="34" t="s">
        <v>2934</v>
      </c>
      <c r="E886" s="34" t="s">
        <v>3750</v>
      </c>
      <c r="F886" s="34" t="s">
        <v>99</v>
      </c>
      <c r="G886" s="34" t="s">
        <v>3751</v>
      </c>
      <c r="H886" s="34" t="s">
        <v>48</v>
      </c>
      <c r="I886" s="59" t="s">
        <v>3752</v>
      </c>
      <c r="J886" s="34">
        <v>30</v>
      </c>
      <c r="K886" s="34"/>
      <c r="L886" s="34">
        <v>30</v>
      </c>
      <c r="M886" s="34"/>
      <c r="N886" s="59" t="s">
        <v>3753</v>
      </c>
      <c r="O886" s="59"/>
      <c r="P886" s="156">
        <v>527</v>
      </c>
      <c r="Q886" s="34" t="s">
        <v>52</v>
      </c>
      <c r="R886" s="34" t="s">
        <v>52</v>
      </c>
      <c r="S886" s="34" t="s">
        <v>52</v>
      </c>
      <c r="T886" s="40" t="s">
        <v>2938</v>
      </c>
      <c r="U886" s="34" t="s">
        <v>104</v>
      </c>
      <c r="V886" s="34" t="s">
        <v>105</v>
      </c>
      <c r="W886" s="87">
        <v>15912030999</v>
      </c>
      <c r="X886" s="34" t="s">
        <v>56</v>
      </c>
      <c r="Y886" s="107">
        <v>45296</v>
      </c>
      <c r="Z886" s="107">
        <v>45631</v>
      </c>
      <c r="AA886" s="104" t="s">
        <v>57</v>
      </c>
      <c r="AB886" s="34"/>
      <c r="AC886" s="34"/>
      <c r="AD886" s="115" t="s">
        <v>2939</v>
      </c>
      <c r="AE886" s="105"/>
      <c r="AF886" s="205"/>
      <c r="AG886" s="34" t="s">
        <v>520</v>
      </c>
      <c r="AH886" s="34">
        <v>30</v>
      </c>
      <c r="AI886" s="34"/>
      <c r="AJ886" s="34">
        <v>30</v>
      </c>
      <c r="AK886" s="34">
        <f t="shared" si="38"/>
        <v>0</v>
      </c>
      <c r="AL886" s="213">
        <f t="shared" si="37"/>
        <v>0</v>
      </c>
      <c r="AN886" s="214">
        <f t="shared" si="39"/>
        <v>0</v>
      </c>
    </row>
    <row r="887" s="16" customFormat="1" ht="105" hidden="1" customHeight="1" spans="1:40">
      <c r="A887" s="34">
        <v>567</v>
      </c>
      <c r="B887" s="34" t="s">
        <v>864</v>
      </c>
      <c r="C887" s="34" t="s">
        <v>1399</v>
      </c>
      <c r="D887" s="34" t="s">
        <v>2934</v>
      </c>
      <c r="E887" s="34" t="s">
        <v>3754</v>
      </c>
      <c r="F887" s="34" t="s">
        <v>591</v>
      </c>
      <c r="G887" s="34" t="s">
        <v>3755</v>
      </c>
      <c r="H887" s="34" t="s">
        <v>48</v>
      </c>
      <c r="I887" s="59" t="s">
        <v>3756</v>
      </c>
      <c r="J887" s="34">
        <v>30</v>
      </c>
      <c r="K887" s="34"/>
      <c r="L887" s="34">
        <v>30</v>
      </c>
      <c r="M887" s="34"/>
      <c r="N887" s="59" t="s">
        <v>3757</v>
      </c>
      <c r="O887" s="59"/>
      <c r="P887" s="156">
        <v>1367</v>
      </c>
      <c r="Q887" s="34" t="s">
        <v>52</v>
      </c>
      <c r="R887" s="34" t="s">
        <v>52</v>
      </c>
      <c r="S887" s="34" t="s">
        <v>52</v>
      </c>
      <c r="T887" s="40" t="s">
        <v>2938</v>
      </c>
      <c r="U887" s="34" t="s">
        <v>597</v>
      </c>
      <c r="V887" s="34" t="s">
        <v>3148</v>
      </c>
      <c r="W887" s="87">
        <v>15987415567</v>
      </c>
      <c r="X887" s="34" t="s">
        <v>56</v>
      </c>
      <c r="Y887" s="107">
        <v>45292</v>
      </c>
      <c r="Z887" s="107">
        <v>45632</v>
      </c>
      <c r="AA887" s="104" t="s">
        <v>57</v>
      </c>
      <c r="AB887" s="34"/>
      <c r="AC887" s="34"/>
      <c r="AD887" s="115" t="s">
        <v>2939</v>
      </c>
      <c r="AE887" s="105"/>
      <c r="AF887" s="205"/>
      <c r="AG887" s="34" t="s">
        <v>520</v>
      </c>
      <c r="AH887" s="34">
        <v>30</v>
      </c>
      <c r="AI887" s="34"/>
      <c r="AJ887" s="34">
        <v>30</v>
      </c>
      <c r="AK887" s="34">
        <f t="shared" si="38"/>
        <v>0</v>
      </c>
      <c r="AL887" s="213">
        <f t="shared" si="37"/>
        <v>0</v>
      </c>
      <c r="AN887" s="214">
        <f t="shared" si="39"/>
        <v>0</v>
      </c>
    </row>
    <row r="888" s="16" customFormat="1" ht="105" hidden="1" customHeight="1" spans="1:40">
      <c r="A888" s="33">
        <v>568</v>
      </c>
      <c r="B888" s="34" t="s">
        <v>864</v>
      </c>
      <c r="C888" s="34" t="s">
        <v>1399</v>
      </c>
      <c r="D888" s="34" t="s">
        <v>2934</v>
      </c>
      <c r="E888" s="34" t="s">
        <v>3758</v>
      </c>
      <c r="F888" s="34" t="s">
        <v>591</v>
      </c>
      <c r="G888" s="34" t="s">
        <v>3759</v>
      </c>
      <c r="H888" s="34" t="s">
        <v>48</v>
      </c>
      <c r="I888" s="59" t="s">
        <v>3760</v>
      </c>
      <c r="J888" s="34">
        <v>30</v>
      </c>
      <c r="K888" s="34"/>
      <c r="L888" s="34">
        <v>30</v>
      </c>
      <c r="M888" s="34"/>
      <c r="N888" s="59" t="s">
        <v>3761</v>
      </c>
      <c r="O888" s="59"/>
      <c r="P888" s="156">
        <v>1035</v>
      </c>
      <c r="Q888" s="34" t="s">
        <v>52</v>
      </c>
      <c r="R888" s="34" t="s">
        <v>52</v>
      </c>
      <c r="S888" s="34" t="s">
        <v>52</v>
      </c>
      <c r="T888" s="40" t="s">
        <v>2938</v>
      </c>
      <c r="U888" s="34" t="s">
        <v>597</v>
      </c>
      <c r="V888" s="34" t="s">
        <v>3148</v>
      </c>
      <c r="W888" s="87">
        <v>15987415567</v>
      </c>
      <c r="X888" s="34" t="s">
        <v>56</v>
      </c>
      <c r="Y888" s="107">
        <v>45293</v>
      </c>
      <c r="Z888" s="107">
        <v>45633</v>
      </c>
      <c r="AA888" s="104" t="s">
        <v>57</v>
      </c>
      <c r="AB888" s="34"/>
      <c r="AC888" s="34"/>
      <c r="AD888" s="115" t="s">
        <v>2939</v>
      </c>
      <c r="AE888" s="105"/>
      <c r="AF888" s="205"/>
      <c r="AG888" s="34" t="s">
        <v>520</v>
      </c>
      <c r="AH888" s="34">
        <v>30</v>
      </c>
      <c r="AI888" s="34"/>
      <c r="AJ888" s="34">
        <v>30</v>
      </c>
      <c r="AK888" s="34">
        <f t="shared" si="38"/>
        <v>0</v>
      </c>
      <c r="AL888" s="213">
        <f t="shared" si="37"/>
        <v>0</v>
      </c>
      <c r="AN888" s="214">
        <f t="shared" si="39"/>
        <v>0</v>
      </c>
    </row>
    <row r="889" s="16" customFormat="1" ht="105" hidden="1" customHeight="1" spans="1:40">
      <c r="A889" s="34">
        <v>569</v>
      </c>
      <c r="B889" s="34" t="s">
        <v>864</v>
      </c>
      <c r="C889" s="34" t="s">
        <v>1399</v>
      </c>
      <c r="D889" s="34" t="s">
        <v>2934</v>
      </c>
      <c r="E889" s="34" t="s">
        <v>3762</v>
      </c>
      <c r="F889" s="34" t="s">
        <v>223</v>
      </c>
      <c r="G889" s="34" t="s">
        <v>3763</v>
      </c>
      <c r="H889" s="34" t="s">
        <v>48</v>
      </c>
      <c r="I889" s="59" t="s">
        <v>3179</v>
      </c>
      <c r="J889" s="34">
        <v>30</v>
      </c>
      <c r="K889" s="34"/>
      <c r="L889" s="34">
        <v>30</v>
      </c>
      <c r="M889" s="34"/>
      <c r="N889" s="59" t="s">
        <v>3764</v>
      </c>
      <c r="O889" s="59"/>
      <c r="P889" s="156">
        <v>2265</v>
      </c>
      <c r="Q889" s="34" t="s">
        <v>52</v>
      </c>
      <c r="R889" s="34" t="s">
        <v>52</v>
      </c>
      <c r="S889" s="34" t="s">
        <v>52</v>
      </c>
      <c r="T889" s="40" t="s">
        <v>2938</v>
      </c>
      <c r="U889" s="34" t="s">
        <v>228</v>
      </c>
      <c r="V889" s="34" t="s">
        <v>229</v>
      </c>
      <c r="W889" s="87">
        <v>13408705686</v>
      </c>
      <c r="X889" s="34" t="s">
        <v>56</v>
      </c>
      <c r="Y889" s="107">
        <v>45297</v>
      </c>
      <c r="Z889" s="107">
        <v>45646</v>
      </c>
      <c r="AA889" s="104" t="s">
        <v>57</v>
      </c>
      <c r="AB889" s="34"/>
      <c r="AC889" s="34"/>
      <c r="AD889" s="115" t="s">
        <v>2939</v>
      </c>
      <c r="AE889" s="105"/>
      <c r="AF889" s="205"/>
      <c r="AG889" s="34" t="s">
        <v>520</v>
      </c>
      <c r="AH889" s="34">
        <v>30</v>
      </c>
      <c r="AI889" s="34"/>
      <c r="AJ889" s="34">
        <v>30</v>
      </c>
      <c r="AK889" s="34">
        <f t="shared" si="38"/>
        <v>0</v>
      </c>
      <c r="AL889" s="213">
        <f t="shared" si="37"/>
        <v>0</v>
      </c>
      <c r="AN889" s="214">
        <f t="shared" si="39"/>
        <v>0</v>
      </c>
    </row>
    <row r="890" s="16" customFormat="1" ht="105" hidden="1" customHeight="1" spans="1:40">
      <c r="A890" s="34">
        <v>570</v>
      </c>
      <c r="B890" s="34" t="s">
        <v>864</v>
      </c>
      <c r="C890" s="34" t="s">
        <v>1399</v>
      </c>
      <c r="D890" s="34" t="s">
        <v>2934</v>
      </c>
      <c r="E890" s="34" t="s">
        <v>3765</v>
      </c>
      <c r="F890" s="34" t="s">
        <v>223</v>
      </c>
      <c r="G890" s="34" t="s">
        <v>2408</v>
      </c>
      <c r="H890" s="34" t="s">
        <v>48</v>
      </c>
      <c r="I890" s="59" t="s">
        <v>3179</v>
      </c>
      <c r="J890" s="34">
        <v>30</v>
      </c>
      <c r="K890" s="34"/>
      <c r="L890" s="34">
        <v>30</v>
      </c>
      <c r="M890" s="34"/>
      <c r="N890" s="59" t="s">
        <v>3766</v>
      </c>
      <c r="O890" s="59"/>
      <c r="P890" s="156">
        <v>1272</v>
      </c>
      <c r="Q890" s="34" t="s">
        <v>52</v>
      </c>
      <c r="R890" s="34" t="s">
        <v>52</v>
      </c>
      <c r="S890" s="34" t="s">
        <v>52</v>
      </c>
      <c r="T890" s="40" t="s">
        <v>2938</v>
      </c>
      <c r="U890" s="34" t="s">
        <v>228</v>
      </c>
      <c r="V890" s="34" t="s">
        <v>229</v>
      </c>
      <c r="W890" s="87">
        <v>13408705686</v>
      </c>
      <c r="X890" s="34" t="s">
        <v>56</v>
      </c>
      <c r="Y890" s="107">
        <v>45298</v>
      </c>
      <c r="Z890" s="107">
        <v>45647</v>
      </c>
      <c r="AA890" s="104" t="s">
        <v>57</v>
      </c>
      <c r="AB890" s="34"/>
      <c r="AC890" s="34"/>
      <c r="AD890" s="115" t="s">
        <v>2939</v>
      </c>
      <c r="AE890" s="105"/>
      <c r="AF890" s="205"/>
      <c r="AG890" s="34" t="s">
        <v>520</v>
      </c>
      <c r="AH890" s="34">
        <v>30</v>
      </c>
      <c r="AI890" s="34"/>
      <c r="AJ890" s="34">
        <v>30</v>
      </c>
      <c r="AK890" s="34">
        <f t="shared" si="38"/>
        <v>0</v>
      </c>
      <c r="AL890" s="213">
        <f t="shared" si="37"/>
        <v>0</v>
      </c>
      <c r="AN890" s="214">
        <f t="shared" si="39"/>
        <v>0</v>
      </c>
    </row>
    <row r="891" s="16" customFormat="1" ht="105" hidden="1" customHeight="1" spans="1:40">
      <c r="A891" s="33">
        <v>571</v>
      </c>
      <c r="B891" s="34" t="s">
        <v>864</v>
      </c>
      <c r="C891" s="34" t="s">
        <v>1399</v>
      </c>
      <c r="D891" s="34" t="s">
        <v>2934</v>
      </c>
      <c r="E891" s="34" t="s">
        <v>3767</v>
      </c>
      <c r="F891" s="34" t="s">
        <v>223</v>
      </c>
      <c r="G891" s="34" t="s">
        <v>397</v>
      </c>
      <c r="H891" s="34" t="s">
        <v>48</v>
      </c>
      <c r="I891" s="59" t="s">
        <v>3179</v>
      </c>
      <c r="J891" s="34">
        <v>30</v>
      </c>
      <c r="K891" s="34"/>
      <c r="L891" s="34">
        <v>30</v>
      </c>
      <c r="M891" s="34"/>
      <c r="N891" s="59" t="s">
        <v>3768</v>
      </c>
      <c r="O891" s="59"/>
      <c r="P891" s="156">
        <v>1421</v>
      </c>
      <c r="Q891" s="34" t="s">
        <v>52</v>
      </c>
      <c r="R891" s="34" t="s">
        <v>52</v>
      </c>
      <c r="S891" s="34" t="s">
        <v>52</v>
      </c>
      <c r="T891" s="40" t="s">
        <v>2938</v>
      </c>
      <c r="U891" s="34" t="s">
        <v>228</v>
      </c>
      <c r="V891" s="34" t="s">
        <v>229</v>
      </c>
      <c r="W891" s="87">
        <v>13408705686</v>
      </c>
      <c r="X891" s="34" t="s">
        <v>56</v>
      </c>
      <c r="Y891" s="107">
        <v>45299</v>
      </c>
      <c r="Z891" s="107">
        <v>45648</v>
      </c>
      <c r="AA891" s="104" t="s">
        <v>57</v>
      </c>
      <c r="AB891" s="34"/>
      <c r="AC891" s="34"/>
      <c r="AD891" s="115" t="s">
        <v>2939</v>
      </c>
      <c r="AE891" s="105"/>
      <c r="AF891" s="205"/>
      <c r="AG891" s="34" t="s">
        <v>520</v>
      </c>
      <c r="AH891" s="34">
        <v>30</v>
      </c>
      <c r="AI891" s="34"/>
      <c r="AJ891" s="34">
        <v>30</v>
      </c>
      <c r="AK891" s="34">
        <f t="shared" si="38"/>
        <v>0</v>
      </c>
      <c r="AL891" s="213">
        <f t="shared" si="37"/>
        <v>0</v>
      </c>
      <c r="AN891" s="214">
        <f t="shared" si="39"/>
        <v>0</v>
      </c>
    </row>
    <row r="892" s="16" customFormat="1" ht="105" hidden="1" customHeight="1" spans="1:40">
      <c r="A892" s="34">
        <v>572</v>
      </c>
      <c r="B892" s="34" t="s">
        <v>864</v>
      </c>
      <c r="C892" s="34" t="s">
        <v>1399</v>
      </c>
      <c r="D892" s="34" t="s">
        <v>2934</v>
      </c>
      <c r="E892" s="34" t="s">
        <v>3769</v>
      </c>
      <c r="F892" s="34" t="s">
        <v>223</v>
      </c>
      <c r="G892" s="34" t="s">
        <v>3770</v>
      </c>
      <c r="H892" s="34" t="s">
        <v>48</v>
      </c>
      <c r="I892" s="59" t="s">
        <v>3179</v>
      </c>
      <c r="J892" s="34">
        <v>30</v>
      </c>
      <c r="K892" s="34"/>
      <c r="L892" s="34">
        <v>30</v>
      </c>
      <c r="M892" s="34"/>
      <c r="N892" s="59" t="s">
        <v>3771</v>
      </c>
      <c r="O892" s="59"/>
      <c r="P892" s="156">
        <v>951</v>
      </c>
      <c r="Q892" s="34" t="s">
        <v>52</v>
      </c>
      <c r="R892" s="34" t="s">
        <v>52</v>
      </c>
      <c r="S892" s="34" t="s">
        <v>52</v>
      </c>
      <c r="T892" s="40" t="s">
        <v>2938</v>
      </c>
      <c r="U892" s="34" t="s">
        <v>228</v>
      </c>
      <c r="V892" s="34" t="s">
        <v>229</v>
      </c>
      <c r="W892" s="87">
        <v>13408705686</v>
      </c>
      <c r="X892" s="34" t="s">
        <v>56</v>
      </c>
      <c r="Y892" s="107">
        <v>45306</v>
      </c>
      <c r="Z892" s="107">
        <v>45655</v>
      </c>
      <c r="AA892" s="104" t="s">
        <v>57</v>
      </c>
      <c r="AB892" s="34"/>
      <c r="AC892" s="34"/>
      <c r="AD892" s="115" t="s">
        <v>2939</v>
      </c>
      <c r="AE892" s="105"/>
      <c r="AF892" s="205"/>
      <c r="AG892" s="34" t="s">
        <v>520</v>
      </c>
      <c r="AH892" s="34">
        <v>30</v>
      </c>
      <c r="AI892" s="34"/>
      <c r="AJ892" s="34">
        <v>30</v>
      </c>
      <c r="AK892" s="34">
        <f t="shared" si="38"/>
        <v>0</v>
      </c>
      <c r="AL892" s="213">
        <f t="shared" si="37"/>
        <v>0</v>
      </c>
      <c r="AN892" s="214">
        <f t="shared" si="39"/>
        <v>0</v>
      </c>
    </row>
    <row r="893" s="16" customFormat="1" ht="105" hidden="1" customHeight="1" spans="1:40">
      <c r="A893" s="34">
        <v>573</v>
      </c>
      <c r="B893" s="34" t="s">
        <v>864</v>
      </c>
      <c r="C893" s="34" t="s">
        <v>1399</v>
      </c>
      <c r="D893" s="34" t="s">
        <v>2934</v>
      </c>
      <c r="E893" s="34" t="s">
        <v>3772</v>
      </c>
      <c r="F893" s="34" t="s">
        <v>223</v>
      </c>
      <c r="G893" s="34" t="s">
        <v>3773</v>
      </c>
      <c r="H893" s="34" t="s">
        <v>48</v>
      </c>
      <c r="I893" s="59" t="s">
        <v>3179</v>
      </c>
      <c r="J893" s="34">
        <v>30</v>
      </c>
      <c r="K893" s="34"/>
      <c r="L893" s="34">
        <v>30</v>
      </c>
      <c r="M893" s="34"/>
      <c r="N893" s="59" t="s">
        <v>3774</v>
      </c>
      <c r="O893" s="59"/>
      <c r="P893" s="156">
        <v>481</v>
      </c>
      <c r="Q893" s="34" t="s">
        <v>52</v>
      </c>
      <c r="R893" s="34" t="s">
        <v>52</v>
      </c>
      <c r="S893" s="34" t="s">
        <v>52</v>
      </c>
      <c r="T893" s="40" t="s">
        <v>2938</v>
      </c>
      <c r="U893" s="34" t="s">
        <v>228</v>
      </c>
      <c r="V893" s="34" t="s">
        <v>229</v>
      </c>
      <c r="W893" s="87">
        <v>13408705686</v>
      </c>
      <c r="X893" s="34" t="s">
        <v>56</v>
      </c>
      <c r="Y893" s="107">
        <v>45307</v>
      </c>
      <c r="Z893" s="107">
        <v>45656</v>
      </c>
      <c r="AA893" s="104" t="s">
        <v>57</v>
      </c>
      <c r="AB893" s="34"/>
      <c r="AC893" s="34"/>
      <c r="AD893" s="115" t="s">
        <v>2939</v>
      </c>
      <c r="AE893" s="105"/>
      <c r="AF893" s="205"/>
      <c r="AG893" s="34" t="s">
        <v>520</v>
      </c>
      <c r="AH893" s="34">
        <v>30</v>
      </c>
      <c r="AI893" s="34"/>
      <c r="AJ893" s="34">
        <v>30</v>
      </c>
      <c r="AK893" s="34">
        <f t="shared" si="38"/>
        <v>0</v>
      </c>
      <c r="AL893" s="213">
        <f t="shared" si="37"/>
        <v>0</v>
      </c>
      <c r="AN893" s="214">
        <f t="shared" si="39"/>
        <v>0</v>
      </c>
    </row>
    <row r="894" s="16" customFormat="1" ht="89.25" hidden="1" spans="1:40">
      <c r="A894" s="33">
        <v>574</v>
      </c>
      <c r="B894" s="34" t="s">
        <v>864</v>
      </c>
      <c r="C894" s="34" t="s">
        <v>1399</v>
      </c>
      <c r="D894" s="34" t="s">
        <v>2934</v>
      </c>
      <c r="E894" s="34" t="s">
        <v>3775</v>
      </c>
      <c r="F894" s="34" t="s">
        <v>179</v>
      </c>
      <c r="G894" s="34" t="s">
        <v>3776</v>
      </c>
      <c r="H894" s="34" t="s">
        <v>48</v>
      </c>
      <c r="I894" s="59" t="s">
        <v>3777</v>
      </c>
      <c r="J894" s="34">
        <v>30</v>
      </c>
      <c r="K894" s="34"/>
      <c r="L894" s="34">
        <v>30</v>
      </c>
      <c r="M894" s="34"/>
      <c r="N894" s="59" t="s">
        <v>3778</v>
      </c>
      <c r="O894" s="59"/>
      <c r="P894" s="156">
        <v>1431</v>
      </c>
      <c r="Q894" s="34" t="s">
        <v>52</v>
      </c>
      <c r="R894" s="34" t="s">
        <v>52</v>
      </c>
      <c r="S894" s="34" t="s">
        <v>52</v>
      </c>
      <c r="T894" s="40" t="s">
        <v>2938</v>
      </c>
      <c r="U894" s="34" t="s">
        <v>184</v>
      </c>
      <c r="V894" s="34" t="s">
        <v>196</v>
      </c>
      <c r="W894" s="87">
        <v>13988995182</v>
      </c>
      <c r="X894" s="34" t="s">
        <v>56</v>
      </c>
      <c r="Y894" s="107">
        <v>45311</v>
      </c>
      <c r="Z894" s="107">
        <v>45657</v>
      </c>
      <c r="AA894" s="104" t="s">
        <v>57</v>
      </c>
      <c r="AB894" s="34"/>
      <c r="AC894" s="34"/>
      <c r="AD894" s="115" t="s">
        <v>2939</v>
      </c>
      <c r="AE894" s="105"/>
      <c r="AF894" s="205"/>
      <c r="AG894" s="34" t="s">
        <v>520</v>
      </c>
      <c r="AH894" s="34">
        <v>30</v>
      </c>
      <c r="AI894" s="34"/>
      <c r="AJ894" s="34">
        <v>30</v>
      </c>
      <c r="AK894" s="34">
        <f t="shared" si="38"/>
        <v>0</v>
      </c>
      <c r="AL894" s="213">
        <f t="shared" si="37"/>
        <v>0</v>
      </c>
      <c r="AN894" s="214">
        <f t="shared" si="39"/>
        <v>0</v>
      </c>
    </row>
    <row r="895" s="16" customFormat="1" ht="103" hidden="1" customHeight="1" spans="1:40">
      <c r="A895" s="34">
        <v>575</v>
      </c>
      <c r="B895" s="34" t="s">
        <v>864</v>
      </c>
      <c r="C895" s="34" t="s">
        <v>1399</v>
      </c>
      <c r="D895" s="34" t="s">
        <v>2934</v>
      </c>
      <c r="E895" s="34" t="s">
        <v>3779</v>
      </c>
      <c r="F895" s="34" t="s">
        <v>179</v>
      </c>
      <c r="G895" s="34" t="s">
        <v>3780</v>
      </c>
      <c r="H895" s="34" t="s">
        <v>48</v>
      </c>
      <c r="I895" s="59" t="s">
        <v>3781</v>
      </c>
      <c r="J895" s="34">
        <v>30</v>
      </c>
      <c r="K895" s="34">
        <v>30</v>
      </c>
      <c r="L895" s="34"/>
      <c r="M895" s="34"/>
      <c r="N895" s="59" t="s">
        <v>3782</v>
      </c>
      <c r="O895" s="59"/>
      <c r="P895" s="156">
        <v>661</v>
      </c>
      <c r="Q895" s="34" t="s">
        <v>52</v>
      </c>
      <c r="R895" s="34" t="s">
        <v>52</v>
      </c>
      <c r="S895" s="34" t="s">
        <v>52</v>
      </c>
      <c r="T895" s="40" t="s">
        <v>2938</v>
      </c>
      <c r="U895" s="34" t="s">
        <v>184</v>
      </c>
      <c r="V895" s="34" t="s">
        <v>196</v>
      </c>
      <c r="W895" s="87">
        <v>13988995182</v>
      </c>
      <c r="X895" s="34" t="s">
        <v>56</v>
      </c>
      <c r="Y895" s="107">
        <v>45316</v>
      </c>
      <c r="Z895" s="107">
        <v>45657</v>
      </c>
      <c r="AA895" s="104" t="s">
        <v>89</v>
      </c>
      <c r="AB895" s="34" t="s">
        <v>3783</v>
      </c>
      <c r="AC895" s="34"/>
      <c r="AD895" s="115" t="s">
        <v>2939</v>
      </c>
      <c r="AE895" s="105"/>
      <c r="AF895" s="205"/>
      <c r="AG895" s="34" t="s">
        <v>52</v>
      </c>
      <c r="AH895" s="34">
        <v>30</v>
      </c>
      <c r="AI895" s="34">
        <v>30</v>
      </c>
      <c r="AJ895" s="34"/>
      <c r="AK895" s="34">
        <f t="shared" si="38"/>
        <v>0</v>
      </c>
      <c r="AL895" s="213">
        <f t="shared" si="37"/>
        <v>0</v>
      </c>
      <c r="AN895" s="214"/>
    </row>
    <row r="896" s="16" customFormat="1" ht="89.25" hidden="1" spans="1:40">
      <c r="A896" s="34">
        <v>576</v>
      </c>
      <c r="B896" s="34" t="s">
        <v>864</v>
      </c>
      <c r="C896" s="34" t="s">
        <v>1399</v>
      </c>
      <c r="D896" s="34" t="s">
        <v>2934</v>
      </c>
      <c r="E896" s="34" t="s">
        <v>3784</v>
      </c>
      <c r="F896" s="34" t="s">
        <v>198</v>
      </c>
      <c r="G896" s="34" t="s">
        <v>693</v>
      </c>
      <c r="H896" s="34" t="s">
        <v>48</v>
      </c>
      <c r="I896" s="59" t="s">
        <v>3261</v>
      </c>
      <c r="J896" s="34">
        <v>30</v>
      </c>
      <c r="K896" s="34"/>
      <c r="L896" s="34">
        <v>30</v>
      </c>
      <c r="M896" s="34"/>
      <c r="N896" s="59" t="s">
        <v>3785</v>
      </c>
      <c r="O896" s="59"/>
      <c r="P896" s="156">
        <v>1527</v>
      </c>
      <c r="Q896" s="34" t="s">
        <v>52</v>
      </c>
      <c r="R896" s="34" t="s">
        <v>52</v>
      </c>
      <c r="S896" s="34" t="s">
        <v>52</v>
      </c>
      <c r="T896" s="40" t="s">
        <v>2938</v>
      </c>
      <c r="U896" s="34" t="s">
        <v>203</v>
      </c>
      <c r="V896" s="34" t="s">
        <v>204</v>
      </c>
      <c r="W896" s="87">
        <v>15887905588</v>
      </c>
      <c r="X896" s="34" t="s">
        <v>56</v>
      </c>
      <c r="Y896" s="107">
        <v>45320</v>
      </c>
      <c r="Z896" s="107">
        <v>45657</v>
      </c>
      <c r="AA896" s="104" t="s">
        <v>57</v>
      </c>
      <c r="AB896" s="34"/>
      <c r="AC896" s="34"/>
      <c r="AD896" s="115" t="s">
        <v>2939</v>
      </c>
      <c r="AE896" s="105"/>
      <c r="AF896" s="205"/>
      <c r="AG896" s="34" t="s">
        <v>520</v>
      </c>
      <c r="AH896" s="34">
        <v>30</v>
      </c>
      <c r="AI896" s="34"/>
      <c r="AJ896" s="34">
        <v>30</v>
      </c>
      <c r="AK896" s="34">
        <f t="shared" si="38"/>
        <v>0</v>
      </c>
      <c r="AL896" s="213">
        <f t="shared" si="37"/>
        <v>0</v>
      </c>
      <c r="AN896" s="214">
        <f t="shared" ref="AN896:AN902" si="40">L896-AJ896</f>
        <v>0</v>
      </c>
    </row>
    <row r="897" s="16" customFormat="1" ht="89.25" hidden="1" spans="1:40">
      <c r="A897" s="33">
        <v>577</v>
      </c>
      <c r="B897" s="34" t="s">
        <v>864</v>
      </c>
      <c r="C897" s="34" t="s">
        <v>1399</v>
      </c>
      <c r="D897" s="34" t="s">
        <v>2934</v>
      </c>
      <c r="E897" s="34" t="s">
        <v>3786</v>
      </c>
      <c r="F897" s="34" t="s">
        <v>198</v>
      </c>
      <c r="G897" s="34" t="s">
        <v>3787</v>
      </c>
      <c r="H897" s="34" t="s">
        <v>48</v>
      </c>
      <c r="I897" s="59" t="s">
        <v>3261</v>
      </c>
      <c r="J897" s="34">
        <v>30</v>
      </c>
      <c r="K897" s="34"/>
      <c r="L897" s="34">
        <v>30</v>
      </c>
      <c r="M897" s="34"/>
      <c r="N897" s="59" t="s">
        <v>3788</v>
      </c>
      <c r="O897" s="59"/>
      <c r="P897" s="156">
        <v>728</v>
      </c>
      <c r="Q897" s="34" t="s">
        <v>52</v>
      </c>
      <c r="R897" s="34" t="s">
        <v>52</v>
      </c>
      <c r="S897" s="34" t="s">
        <v>52</v>
      </c>
      <c r="T897" s="40" t="s">
        <v>2938</v>
      </c>
      <c r="U897" s="34" t="s">
        <v>203</v>
      </c>
      <c r="V897" s="34" t="s">
        <v>204</v>
      </c>
      <c r="W897" s="87">
        <v>15887905588</v>
      </c>
      <c r="X897" s="34" t="s">
        <v>56</v>
      </c>
      <c r="Y897" s="107">
        <v>45321</v>
      </c>
      <c r="Z897" s="107">
        <v>45657</v>
      </c>
      <c r="AA897" s="104" t="s">
        <v>57</v>
      </c>
      <c r="AB897" s="34"/>
      <c r="AC897" s="34"/>
      <c r="AD897" s="115" t="s">
        <v>2939</v>
      </c>
      <c r="AE897" s="105"/>
      <c r="AF897" s="205"/>
      <c r="AG897" s="34" t="s">
        <v>520</v>
      </c>
      <c r="AH897" s="34">
        <v>30</v>
      </c>
      <c r="AI897" s="34"/>
      <c r="AJ897" s="34">
        <v>30</v>
      </c>
      <c r="AK897" s="34">
        <f t="shared" si="38"/>
        <v>0</v>
      </c>
      <c r="AL897" s="213">
        <f t="shared" si="37"/>
        <v>0</v>
      </c>
      <c r="AN897" s="214">
        <f t="shared" si="40"/>
        <v>0</v>
      </c>
    </row>
    <row r="898" s="16" customFormat="1" ht="89.25" hidden="1" spans="1:40">
      <c r="A898" s="34">
        <v>578</v>
      </c>
      <c r="B898" s="34" t="s">
        <v>864</v>
      </c>
      <c r="C898" s="34" t="s">
        <v>1399</v>
      </c>
      <c r="D898" s="34" t="s">
        <v>2934</v>
      </c>
      <c r="E898" s="34" t="s">
        <v>3789</v>
      </c>
      <c r="F898" s="34" t="s">
        <v>198</v>
      </c>
      <c r="G898" s="34" t="s">
        <v>3790</v>
      </c>
      <c r="H898" s="34" t="s">
        <v>48</v>
      </c>
      <c r="I898" s="59" t="s">
        <v>3261</v>
      </c>
      <c r="J898" s="34">
        <v>30</v>
      </c>
      <c r="K898" s="34"/>
      <c r="L898" s="34">
        <v>30</v>
      </c>
      <c r="M898" s="34"/>
      <c r="N898" s="59" t="s">
        <v>3791</v>
      </c>
      <c r="O898" s="59"/>
      <c r="P898" s="156">
        <v>3161</v>
      </c>
      <c r="Q898" s="34" t="s">
        <v>52</v>
      </c>
      <c r="R898" s="34" t="s">
        <v>52</v>
      </c>
      <c r="S898" s="34" t="s">
        <v>52</v>
      </c>
      <c r="T898" s="40" t="s">
        <v>2938</v>
      </c>
      <c r="U898" s="34" t="s">
        <v>203</v>
      </c>
      <c r="V898" s="34" t="s">
        <v>204</v>
      </c>
      <c r="W898" s="87">
        <v>15887905588</v>
      </c>
      <c r="X898" s="34" t="s">
        <v>56</v>
      </c>
      <c r="Y898" s="107">
        <v>45322</v>
      </c>
      <c r="Z898" s="107">
        <v>45657</v>
      </c>
      <c r="AA898" s="104" t="s">
        <v>57</v>
      </c>
      <c r="AB898" s="34"/>
      <c r="AC898" s="34"/>
      <c r="AD898" s="115" t="s">
        <v>2939</v>
      </c>
      <c r="AE898" s="105"/>
      <c r="AF898" s="205"/>
      <c r="AG898" s="34" t="s">
        <v>520</v>
      </c>
      <c r="AH898" s="34">
        <v>30</v>
      </c>
      <c r="AI898" s="34"/>
      <c r="AJ898" s="34">
        <v>30</v>
      </c>
      <c r="AK898" s="34">
        <f t="shared" si="38"/>
        <v>0</v>
      </c>
      <c r="AL898" s="213">
        <f t="shared" si="37"/>
        <v>0</v>
      </c>
      <c r="AN898" s="214">
        <f t="shared" si="40"/>
        <v>0</v>
      </c>
    </row>
    <row r="899" s="16" customFormat="1" ht="89.25" hidden="1" spans="1:40">
      <c r="A899" s="34">
        <v>579</v>
      </c>
      <c r="B899" s="34" t="s">
        <v>864</v>
      </c>
      <c r="C899" s="34" t="s">
        <v>1399</v>
      </c>
      <c r="D899" s="34" t="s">
        <v>2934</v>
      </c>
      <c r="E899" s="34" t="s">
        <v>3792</v>
      </c>
      <c r="F899" s="34" t="s">
        <v>121</v>
      </c>
      <c r="G899" s="34" t="s">
        <v>3793</v>
      </c>
      <c r="H899" s="34" t="s">
        <v>48</v>
      </c>
      <c r="I899" s="59" t="s">
        <v>3794</v>
      </c>
      <c r="J899" s="34">
        <v>30</v>
      </c>
      <c r="K899" s="34"/>
      <c r="L899" s="34">
        <v>30</v>
      </c>
      <c r="M899" s="34"/>
      <c r="N899" s="59" t="s">
        <v>3795</v>
      </c>
      <c r="O899" s="59"/>
      <c r="P899" s="156">
        <v>1131</v>
      </c>
      <c r="Q899" s="34" t="s">
        <v>52</v>
      </c>
      <c r="R899" s="34" t="s">
        <v>52</v>
      </c>
      <c r="S899" s="34" t="s">
        <v>52</v>
      </c>
      <c r="T899" s="40" t="s">
        <v>2938</v>
      </c>
      <c r="U899" s="34" t="s">
        <v>125</v>
      </c>
      <c r="V899" s="34" t="s">
        <v>126</v>
      </c>
      <c r="W899" s="87">
        <v>18725485666</v>
      </c>
      <c r="X899" s="34" t="s">
        <v>56</v>
      </c>
      <c r="Y899" s="107">
        <v>45322</v>
      </c>
      <c r="Z899" s="107">
        <v>45657</v>
      </c>
      <c r="AA899" s="104" t="s">
        <v>57</v>
      </c>
      <c r="AB899" s="34"/>
      <c r="AC899" s="34"/>
      <c r="AD899" s="115" t="s">
        <v>2939</v>
      </c>
      <c r="AE899" s="105"/>
      <c r="AF899" s="205"/>
      <c r="AG899" s="34" t="s">
        <v>520</v>
      </c>
      <c r="AH899" s="34">
        <v>30</v>
      </c>
      <c r="AI899" s="34"/>
      <c r="AJ899" s="34">
        <v>30</v>
      </c>
      <c r="AK899" s="34">
        <f t="shared" si="38"/>
        <v>0</v>
      </c>
      <c r="AL899" s="213">
        <f t="shared" si="37"/>
        <v>0</v>
      </c>
      <c r="AN899" s="214">
        <f t="shared" si="40"/>
        <v>0</v>
      </c>
    </row>
    <row r="900" s="16" customFormat="1" ht="115" hidden="1" customHeight="1" spans="1:40">
      <c r="A900" s="33">
        <v>580</v>
      </c>
      <c r="B900" s="34" t="s">
        <v>864</v>
      </c>
      <c r="C900" s="34" t="s">
        <v>1399</v>
      </c>
      <c r="D900" s="34" t="s">
        <v>2934</v>
      </c>
      <c r="E900" s="34" t="s">
        <v>3796</v>
      </c>
      <c r="F900" s="34" t="s">
        <v>121</v>
      </c>
      <c r="G900" s="34" t="s">
        <v>3797</v>
      </c>
      <c r="H900" s="34" t="s">
        <v>48</v>
      </c>
      <c r="I900" s="59" t="s">
        <v>3798</v>
      </c>
      <c r="J900" s="34">
        <v>30</v>
      </c>
      <c r="K900" s="34"/>
      <c r="L900" s="34">
        <v>30</v>
      </c>
      <c r="M900" s="34"/>
      <c r="N900" s="59" t="s">
        <v>3799</v>
      </c>
      <c r="O900" s="59"/>
      <c r="P900" s="156">
        <v>1691</v>
      </c>
      <c r="Q900" s="34" t="s">
        <v>52</v>
      </c>
      <c r="R900" s="34" t="s">
        <v>52</v>
      </c>
      <c r="S900" s="34" t="s">
        <v>52</v>
      </c>
      <c r="T900" s="40" t="s">
        <v>2938</v>
      </c>
      <c r="U900" s="34" t="s">
        <v>125</v>
      </c>
      <c r="V900" s="34" t="s">
        <v>126</v>
      </c>
      <c r="W900" s="87">
        <v>18725485666</v>
      </c>
      <c r="X900" s="34" t="s">
        <v>56</v>
      </c>
      <c r="Y900" s="107">
        <v>45322</v>
      </c>
      <c r="Z900" s="107">
        <v>45657</v>
      </c>
      <c r="AA900" s="104" t="s">
        <v>57</v>
      </c>
      <c r="AB900" s="34"/>
      <c r="AC900" s="34"/>
      <c r="AD900" s="115" t="s">
        <v>2939</v>
      </c>
      <c r="AE900" s="105"/>
      <c r="AF900" s="205"/>
      <c r="AG900" s="34" t="s">
        <v>520</v>
      </c>
      <c r="AH900" s="34">
        <v>30</v>
      </c>
      <c r="AI900" s="34"/>
      <c r="AJ900" s="34">
        <v>30</v>
      </c>
      <c r="AK900" s="34">
        <f t="shared" si="38"/>
        <v>0</v>
      </c>
      <c r="AL900" s="213">
        <f t="shared" si="37"/>
        <v>0</v>
      </c>
      <c r="AN900" s="214">
        <f t="shared" si="40"/>
        <v>0</v>
      </c>
    </row>
    <row r="901" s="16" customFormat="1" ht="115" hidden="1" customHeight="1" spans="1:40">
      <c r="A901" s="34">
        <v>581</v>
      </c>
      <c r="B901" s="34" t="s">
        <v>864</v>
      </c>
      <c r="C901" s="34" t="s">
        <v>1399</v>
      </c>
      <c r="D901" s="34" t="s">
        <v>2934</v>
      </c>
      <c r="E901" s="34" t="s">
        <v>3800</v>
      </c>
      <c r="F901" s="34" t="s">
        <v>121</v>
      </c>
      <c r="G901" s="34" t="s">
        <v>3801</v>
      </c>
      <c r="H901" s="34" t="s">
        <v>48</v>
      </c>
      <c r="I901" s="59" t="s">
        <v>3317</v>
      </c>
      <c r="J901" s="34">
        <v>30</v>
      </c>
      <c r="K901" s="34"/>
      <c r="L901" s="34">
        <v>30</v>
      </c>
      <c r="M901" s="34"/>
      <c r="N901" s="59" t="s">
        <v>3802</v>
      </c>
      <c r="O901" s="59"/>
      <c r="P901" s="156">
        <v>1597</v>
      </c>
      <c r="Q901" s="34" t="s">
        <v>52</v>
      </c>
      <c r="R901" s="34" t="s">
        <v>52</v>
      </c>
      <c r="S901" s="34" t="s">
        <v>52</v>
      </c>
      <c r="T901" s="40" t="s">
        <v>2938</v>
      </c>
      <c r="U901" s="34" t="s">
        <v>125</v>
      </c>
      <c r="V901" s="34" t="s">
        <v>126</v>
      </c>
      <c r="W901" s="87">
        <v>18725485666</v>
      </c>
      <c r="X901" s="34" t="s">
        <v>56</v>
      </c>
      <c r="Y901" s="107">
        <v>45322</v>
      </c>
      <c r="Z901" s="107">
        <v>45657</v>
      </c>
      <c r="AA901" s="104" t="s">
        <v>57</v>
      </c>
      <c r="AB901" s="34"/>
      <c r="AC901" s="34"/>
      <c r="AD901" s="115" t="s">
        <v>2939</v>
      </c>
      <c r="AE901" s="105"/>
      <c r="AF901" s="205"/>
      <c r="AG901" s="34" t="s">
        <v>520</v>
      </c>
      <c r="AH901" s="34">
        <v>30</v>
      </c>
      <c r="AI901" s="34"/>
      <c r="AJ901" s="34">
        <v>30</v>
      </c>
      <c r="AK901" s="34">
        <f t="shared" si="38"/>
        <v>0</v>
      </c>
      <c r="AL901" s="213">
        <f t="shared" si="37"/>
        <v>0</v>
      </c>
      <c r="AN901" s="214">
        <f t="shared" si="40"/>
        <v>0</v>
      </c>
    </row>
    <row r="902" s="16" customFormat="1" ht="105" hidden="1" customHeight="1" spans="1:40">
      <c r="A902" s="34">
        <v>582</v>
      </c>
      <c r="B902" s="34" t="s">
        <v>864</v>
      </c>
      <c r="C902" s="34" t="s">
        <v>1399</v>
      </c>
      <c r="D902" s="34" t="s">
        <v>2934</v>
      </c>
      <c r="E902" s="34" t="s">
        <v>3803</v>
      </c>
      <c r="F902" s="34" t="s">
        <v>138</v>
      </c>
      <c r="G902" s="34" t="s">
        <v>3804</v>
      </c>
      <c r="H902" s="34" t="s">
        <v>48</v>
      </c>
      <c r="I902" s="59" t="s">
        <v>3805</v>
      </c>
      <c r="J902" s="34">
        <v>30</v>
      </c>
      <c r="K902" s="34"/>
      <c r="L902" s="34">
        <v>30</v>
      </c>
      <c r="M902" s="34"/>
      <c r="N902" s="59" t="s">
        <v>3806</v>
      </c>
      <c r="O902" s="59"/>
      <c r="P902" s="156">
        <v>634</v>
      </c>
      <c r="Q902" s="34" t="s">
        <v>52</v>
      </c>
      <c r="R902" s="34" t="s">
        <v>52</v>
      </c>
      <c r="S902" s="34" t="s">
        <v>52</v>
      </c>
      <c r="T902" s="40" t="s">
        <v>2938</v>
      </c>
      <c r="U902" s="34" t="s">
        <v>143</v>
      </c>
      <c r="V902" s="34" t="s">
        <v>144</v>
      </c>
      <c r="W902" s="87">
        <v>18287487666</v>
      </c>
      <c r="X902" s="34" t="s">
        <v>56</v>
      </c>
      <c r="Y902" s="107">
        <v>45352</v>
      </c>
      <c r="Z902" s="107">
        <v>45657</v>
      </c>
      <c r="AA902" s="104" t="s">
        <v>57</v>
      </c>
      <c r="AB902" s="34"/>
      <c r="AC902" s="34"/>
      <c r="AD902" s="115" t="s">
        <v>2939</v>
      </c>
      <c r="AE902" s="105"/>
      <c r="AF902" s="205"/>
      <c r="AG902" s="34" t="s">
        <v>520</v>
      </c>
      <c r="AH902" s="34">
        <v>30</v>
      </c>
      <c r="AI902" s="34"/>
      <c r="AJ902" s="34">
        <v>30</v>
      </c>
      <c r="AK902" s="34">
        <f t="shared" si="38"/>
        <v>0</v>
      </c>
      <c r="AL902" s="213">
        <f t="shared" si="37"/>
        <v>0</v>
      </c>
      <c r="AN902" s="214">
        <f t="shared" si="40"/>
        <v>0</v>
      </c>
    </row>
    <row r="903" s="16" customFormat="1" ht="113" hidden="1" customHeight="1" spans="1:40">
      <c r="A903" s="33">
        <v>583</v>
      </c>
      <c r="B903" s="34" t="s">
        <v>864</v>
      </c>
      <c r="C903" s="34" t="s">
        <v>1399</v>
      </c>
      <c r="D903" s="34" t="s">
        <v>2934</v>
      </c>
      <c r="E903" s="34" t="s">
        <v>3807</v>
      </c>
      <c r="F903" s="34" t="s">
        <v>138</v>
      </c>
      <c r="G903" s="36" t="s">
        <v>3808</v>
      </c>
      <c r="H903" s="34" t="s">
        <v>48</v>
      </c>
      <c r="I903" s="59" t="s">
        <v>3809</v>
      </c>
      <c r="J903" s="34">
        <v>100</v>
      </c>
      <c r="K903" s="34">
        <v>100</v>
      </c>
      <c r="L903" s="34"/>
      <c r="M903" s="34"/>
      <c r="N903" s="59" t="s">
        <v>3810</v>
      </c>
      <c r="O903" s="59"/>
      <c r="P903" s="156" t="s">
        <v>3811</v>
      </c>
      <c r="Q903" s="34" t="s">
        <v>52</v>
      </c>
      <c r="R903" s="34" t="s">
        <v>52</v>
      </c>
      <c r="S903" s="34" t="s">
        <v>52</v>
      </c>
      <c r="T903" s="40" t="s">
        <v>2938</v>
      </c>
      <c r="U903" s="34" t="s">
        <v>143</v>
      </c>
      <c r="V903" s="34" t="s">
        <v>144</v>
      </c>
      <c r="W903" s="87">
        <v>18287487666</v>
      </c>
      <c r="X903" s="34" t="s">
        <v>56</v>
      </c>
      <c r="Y903" s="107">
        <v>45392</v>
      </c>
      <c r="Z903" s="107">
        <v>45636</v>
      </c>
      <c r="AA903" s="104" t="s">
        <v>57</v>
      </c>
      <c r="AB903" s="34" t="s">
        <v>3812</v>
      </c>
      <c r="AC903" s="34"/>
      <c r="AD903" s="115" t="s">
        <v>2939</v>
      </c>
      <c r="AE903" s="105"/>
      <c r="AF903" s="205"/>
      <c r="AG903" s="34" t="s">
        <v>52</v>
      </c>
      <c r="AH903" s="34">
        <v>100</v>
      </c>
      <c r="AI903" s="34">
        <v>100</v>
      </c>
      <c r="AJ903" s="34"/>
      <c r="AK903" s="34">
        <f t="shared" si="38"/>
        <v>0</v>
      </c>
      <c r="AL903" s="213">
        <f t="shared" si="37"/>
        <v>0</v>
      </c>
      <c r="AN903" s="214"/>
    </row>
    <row r="904" s="16" customFormat="1" ht="105" hidden="1" customHeight="1" spans="1:40">
      <c r="A904" s="34">
        <v>584</v>
      </c>
      <c r="B904" s="34" t="s">
        <v>864</v>
      </c>
      <c r="C904" s="34" t="s">
        <v>1399</v>
      </c>
      <c r="D904" s="34" t="s">
        <v>2934</v>
      </c>
      <c r="E904" s="34" t="s">
        <v>3813</v>
      </c>
      <c r="F904" s="34" t="s">
        <v>138</v>
      </c>
      <c r="G904" s="34" t="s">
        <v>3814</v>
      </c>
      <c r="H904" s="34" t="s">
        <v>48</v>
      </c>
      <c r="I904" s="59" t="s">
        <v>3815</v>
      </c>
      <c r="J904" s="34">
        <v>30</v>
      </c>
      <c r="K904" s="34"/>
      <c r="L904" s="34">
        <v>30</v>
      </c>
      <c r="M904" s="34"/>
      <c r="N904" s="59" t="s">
        <v>3816</v>
      </c>
      <c r="O904" s="59"/>
      <c r="P904" s="156">
        <v>23</v>
      </c>
      <c r="Q904" s="34" t="s">
        <v>52</v>
      </c>
      <c r="R904" s="34" t="s">
        <v>52</v>
      </c>
      <c r="S904" s="34" t="s">
        <v>52</v>
      </c>
      <c r="T904" s="40" t="s">
        <v>2938</v>
      </c>
      <c r="U904" s="34" t="s">
        <v>143</v>
      </c>
      <c r="V904" s="34" t="s">
        <v>144</v>
      </c>
      <c r="W904" s="87">
        <v>18287487666</v>
      </c>
      <c r="X904" s="34" t="s">
        <v>56</v>
      </c>
      <c r="Y904" s="107">
        <v>45352</v>
      </c>
      <c r="Z904" s="107">
        <v>45657</v>
      </c>
      <c r="AA904" s="104" t="s">
        <v>57</v>
      </c>
      <c r="AB904" s="34"/>
      <c r="AC904" s="34"/>
      <c r="AD904" s="115" t="s">
        <v>2939</v>
      </c>
      <c r="AE904" s="105"/>
      <c r="AF904" s="205"/>
      <c r="AG904" s="34" t="s">
        <v>520</v>
      </c>
      <c r="AH904" s="34">
        <v>30</v>
      </c>
      <c r="AI904" s="34"/>
      <c r="AJ904" s="34">
        <v>30</v>
      </c>
      <c r="AK904" s="34">
        <f t="shared" si="38"/>
        <v>0</v>
      </c>
      <c r="AL904" s="213">
        <f t="shared" si="37"/>
        <v>0</v>
      </c>
      <c r="AN904" s="214">
        <f t="shared" ref="AN904:AN918" si="41">L904-AJ904</f>
        <v>0</v>
      </c>
    </row>
    <row r="905" s="16" customFormat="1" ht="105" hidden="1" customHeight="1" spans="1:40">
      <c r="A905" s="34">
        <v>585</v>
      </c>
      <c r="B905" s="34" t="s">
        <v>864</v>
      </c>
      <c r="C905" s="34" t="s">
        <v>1399</v>
      </c>
      <c r="D905" s="34" t="s">
        <v>2934</v>
      </c>
      <c r="E905" s="34" t="s">
        <v>3817</v>
      </c>
      <c r="F905" s="34" t="s">
        <v>68</v>
      </c>
      <c r="G905" s="34" t="s">
        <v>3818</v>
      </c>
      <c r="H905" s="34" t="s">
        <v>48</v>
      </c>
      <c r="I905" s="59" t="s">
        <v>3367</v>
      </c>
      <c r="J905" s="34">
        <v>30</v>
      </c>
      <c r="K905" s="34"/>
      <c r="L905" s="34">
        <v>30</v>
      </c>
      <c r="M905" s="34"/>
      <c r="N905" s="59" t="s">
        <v>3819</v>
      </c>
      <c r="O905" s="59"/>
      <c r="P905" s="156">
        <v>1557</v>
      </c>
      <c r="Q905" s="34" t="s">
        <v>52</v>
      </c>
      <c r="R905" s="34" t="s">
        <v>52</v>
      </c>
      <c r="S905" s="34" t="s">
        <v>52</v>
      </c>
      <c r="T905" s="40" t="s">
        <v>2938</v>
      </c>
      <c r="U905" s="34" t="s">
        <v>363</v>
      </c>
      <c r="V905" s="34" t="s">
        <v>364</v>
      </c>
      <c r="W905" s="87">
        <v>15924765188</v>
      </c>
      <c r="X905" s="34" t="s">
        <v>56</v>
      </c>
      <c r="Y905" s="107">
        <v>45352</v>
      </c>
      <c r="Z905" s="107">
        <v>45657</v>
      </c>
      <c r="AA905" s="104" t="s">
        <v>57</v>
      </c>
      <c r="AB905" s="34"/>
      <c r="AC905" s="34"/>
      <c r="AD905" s="115" t="s">
        <v>2939</v>
      </c>
      <c r="AE905" s="105"/>
      <c r="AF905" s="205"/>
      <c r="AG905" s="34" t="s">
        <v>520</v>
      </c>
      <c r="AH905" s="34">
        <v>30</v>
      </c>
      <c r="AI905" s="34"/>
      <c r="AJ905" s="34">
        <v>30</v>
      </c>
      <c r="AK905" s="34">
        <f t="shared" si="38"/>
        <v>0</v>
      </c>
      <c r="AL905" s="213">
        <f t="shared" si="37"/>
        <v>0</v>
      </c>
      <c r="AN905" s="214">
        <f t="shared" si="41"/>
        <v>0</v>
      </c>
    </row>
    <row r="906" s="16" customFormat="1" ht="105" hidden="1" customHeight="1" spans="1:40">
      <c r="A906" s="33">
        <v>586</v>
      </c>
      <c r="B906" s="34" t="s">
        <v>864</v>
      </c>
      <c r="C906" s="34" t="s">
        <v>1399</v>
      </c>
      <c r="D906" s="34" t="s">
        <v>2934</v>
      </c>
      <c r="E906" s="34" t="s">
        <v>3820</v>
      </c>
      <c r="F906" s="34" t="s">
        <v>68</v>
      </c>
      <c r="G906" s="34" t="s">
        <v>1841</v>
      </c>
      <c r="H906" s="34" t="s">
        <v>48</v>
      </c>
      <c r="I906" s="59" t="s">
        <v>3821</v>
      </c>
      <c r="J906" s="34">
        <v>30</v>
      </c>
      <c r="K906" s="34"/>
      <c r="L906" s="34">
        <v>30</v>
      </c>
      <c r="M906" s="34"/>
      <c r="N906" s="59" t="s">
        <v>3822</v>
      </c>
      <c r="O906" s="59"/>
      <c r="P906" s="156">
        <v>2284</v>
      </c>
      <c r="Q906" s="34" t="s">
        <v>52</v>
      </c>
      <c r="R906" s="34" t="s">
        <v>52</v>
      </c>
      <c r="S906" s="34" t="s">
        <v>52</v>
      </c>
      <c r="T906" s="40" t="s">
        <v>2938</v>
      </c>
      <c r="U906" s="34" t="s">
        <v>363</v>
      </c>
      <c r="V906" s="34" t="s">
        <v>364</v>
      </c>
      <c r="W906" s="87">
        <v>15924765188</v>
      </c>
      <c r="X906" s="34" t="s">
        <v>56</v>
      </c>
      <c r="Y906" s="107">
        <v>45292</v>
      </c>
      <c r="Z906" s="107">
        <v>45627</v>
      </c>
      <c r="AA906" s="104" t="s">
        <v>57</v>
      </c>
      <c r="AB906" s="34"/>
      <c r="AC906" s="34"/>
      <c r="AD906" s="115" t="s">
        <v>2939</v>
      </c>
      <c r="AE906" s="105"/>
      <c r="AF906" s="205"/>
      <c r="AG906" s="34" t="s">
        <v>520</v>
      </c>
      <c r="AH906" s="34">
        <v>30</v>
      </c>
      <c r="AI906" s="34"/>
      <c r="AJ906" s="34">
        <v>30</v>
      </c>
      <c r="AK906" s="34">
        <f t="shared" si="38"/>
        <v>0</v>
      </c>
      <c r="AL906" s="213">
        <f t="shared" si="37"/>
        <v>0</v>
      </c>
      <c r="AN906" s="214">
        <f t="shared" si="41"/>
        <v>0</v>
      </c>
    </row>
    <row r="907" s="16" customFormat="1" ht="105" hidden="1" customHeight="1" spans="1:40">
      <c r="A907" s="34">
        <v>587</v>
      </c>
      <c r="B907" s="34" t="s">
        <v>864</v>
      </c>
      <c r="C907" s="34" t="s">
        <v>1399</v>
      </c>
      <c r="D907" s="34" t="s">
        <v>2934</v>
      </c>
      <c r="E907" s="34" t="s">
        <v>3823</v>
      </c>
      <c r="F907" s="34" t="s">
        <v>366</v>
      </c>
      <c r="G907" s="34" t="s">
        <v>3824</v>
      </c>
      <c r="H907" s="34" t="s">
        <v>48</v>
      </c>
      <c r="I907" s="59" t="s">
        <v>3825</v>
      </c>
      <c r="J907" s="34">
        <v>30</v>
      </c>
      <c r="K907" s="34"/>
      <c r="L907" s="34">
        <v>30</v>
      </c>
      <c r="M907" s="34"/>
      <c r="N907" s="59" t="s">
        <v>3826</v>
      </c>
      <c r="O907" s="59"/>
      <c r="P907" s="156">
        <v>1532</v>
      </c>
      <c r="Q907" s="34" t="s">
        <v>52</v>
      </c>
      <c r="R907" s="34" t="s">
        <v>52</v>
      </c>
      <c r="S907" s="34" t="s">
        <v>52</v>
      </c>
      <c r="T907" s="40" t="s">
        <v>2938</v>
      </c>
      <c r="U907" s="34" t="s">
        <v>371</v>
      </c>
      <c r="V907" s="34" t="s">
        <v>372</v>
      </c>
      <c r="W907" s="87">
        <v>13988998197</v>
      </c>
      <c r="X907" s="34" t="s">
        <v>56</v>
      </c>
      <c r="Y907" s="107">
        <v>45323</v>
      </c>
      <c r="Z907" s="107">
        <v>45597</v>
      </c>
      <c r="AA907" s="104" t="s">
        <v>57</v>
      </c>
      <c r="AB907" s="34"/>
      <c r="AC907" s="34"/>
      <c r="AD907" s="115" t="s">
        <v>2939</v>
      </c>
      <c r="AE907" s="105"/>
      <c r="AF907" s="205"/>
      <c r="AG907" s="34" t="s">
        <v>520</v>
      </c>
      <c r="AH907" s="34">
        <v>30</v>
      </c>
      <c r="AI907" s="34"/>
      <c r="AJ907" s="34">
        <v>30</v>
      </c>
      <c r="AK907" s="34">
        <f t="shared" si="38"/>
        <v>0</v>
      </c>
      <c r="AL907" s="213">
        <f t="shared" si="37"/>
        <v>0</v>
      </c>
      <c r="AN907" s="214">
        <f t="shared" si="41"/>
        <v>0</v>
      </c>
    </row>
    <row r="908" s="16" customFormat="1" ht="105" hidden="1" customHeight="1" spans="1:40">
      <c r="A908" s="34">
        <v>588</v>
      </c>
      <c r="B908" s="34" t="s">
        <v>864</v>
      </c>
      <c r="C908" s="34" t="s">
        <v>1399</v>
      </c>
      <c r="D908" s="34" t="s">
        <v>2934</v>
      </c>
      <c r="E908" s="34" t="s">
        <v>3827</v>
      </c>
      <c r="F908" s="34" t="s">
        <v>366</v>
      </c>
      <c r="G908" s="34" t="s">
        <v>3828</v>
      </c>
      <c r="H908" s="34" t="s">
        <v>48</v>
      </c>
      <c r="I908" s="59" t="s">
        <v>3380</v>
      </c>
      <c r="J908" s="34">
        <v>30</v>
      </c>
      <c r="K908" s="34"/>
      <c r="L908" s="34">
        <v>30</v>
      </c>
      <c r="M908" s="34"/>
      <c r="N908" s="59" t="s">
        <v>3829</v>
      </c>
      <c r="O908" s="59"/>
      <c r="P908" s="156">
        <v>1999</v>
      </c>
      <c r="Q908" s="34" t="s">
        <v>52</v>
      </c>
      <c r="R908" s="34" t="s">
        <v>52</v>
      </c>
      <c r="S908" s="34" t="s">
        <v>52</v>
      </c>
      <c r="T908" s="40" t="s">
        <v>2938</v>
      </c>
      <c r="U908" s="34" t="s">
        <v>371</v>
      </c>
      <c r="V908" s="34" t="s">
        <v>372</v>
      </c>
      <c r="W908" s="87">
        <v>13988998197</v>
      </c>
      <c r="X908" s="34" t="s">
        <v>56</v>
      </c>
      <c r="Y908" s="107">
        <v>45324</v>
      </c>
      <c r="Z908" s="107">
        <v>45598</v>
      </c>
      <c r="AA908" s="104" t="s">
        <v>57</v>
      </c>
      <c r="AB908" s="34"/>
      <c r="AC908" s="34"/>
      <c r="AD908" s="115" t="s">
        <v>2939</v>
      </c>
      <c r="AE908" s="105"/>
      <c r="AF908" s="205"/>
      <c r="AG908" s="34" t="s">
        <v>520</v>
      </c>
      <c r="AH908" s="34">
        <v>30</v>
      </c>
      <c r="AI908" s="34"/>
      <c r="AJ908" s="34">
        <v>30</v>
      </c>
      <c r="AK908" s="34">
        <f t="shared" si="38"/>
        <v>0</v>
      </c>
      <c r="AL908" s="213">
        <f t="shared" si="37"/>
        <v>0</v>
      </c>
      <c r="AN908" s="214">
        <f t="shared" si="41"/>
        <v>0</v>
      </c>
    </row>
    <row r="909" s="16" customFormat="1" ht="105" hidden="1" customHeight="1" spans="1:40">
      <c r="A909" s="33">
        <v>589</v>
      </c>
      <c r="B909" s="34" t="s">
        <v>864</v>
      </c>
      <c r="C909" s="34" t="s">
        <v>1399</v>
      </c>
      <c r="D909" s="34" t="s">
        <v>2934</v>
      </c>
      <c r="E909" s="34" t="s">
        <v>3830</v>
      </c>
      <c r="F909" s="34" t="s">
        <v>270</v>
      </c>
      <c r="G909" s="34" t="s">
        <v>3831</v>
      </c>
      <c r="H909" s="34" t="s">
        <v>48</v>
      </c>
      <c r="I909" s="59" t="s">
        <v>3832</v>
      </c>
      <c r="J909" s="34">
        <v>30</v>
      </c>
      <c r="K909" s="34"/>
      <c r="L909" s="34">
        <v>30</v>
      </c>
      <c r="M909" s="34"/>
      <c r="N909" s="59" t="s">
        <v>3833</v>
      </c>
      <c r="O909" s="59"/>
      <c r="P909" s="156">
        <v>1487</v>
      </c>
      <c r="Q909" s="34" t="s">
        <v>52</v>
      </c>
      <c r="R909" s="34" t="s">
        <v>52</v>
      </c>
      <c r="S909" s="34" t="s">
        <v>52</v>
      </c>
      <c r="T909" s="40" t="s">
        <v>2938</v>
      </c>
      <c r="U909" s="34" t="s">
        <v>275</v>
      </c>
      <c r="V909" s="34" t="s">
        <v>276</v>
      </c>
      <c r="W909" s="87">
        <v>13769765966</v>
      </c>
      <c r="X909" s="34" t="s">
        <v>56</v>
      </c>
      <c r="Y909" s="107">
        <v>45292</v>
      </c>
      <c r="Z909" s="107">
        <v>45638</v>
      </c>
      <c r="AA909" s="104" t="s">
        <v>57</v>
      </c>
      <c r="AB909" s="34"/>
      <c r="AC909" s="34"/>
      <c r="AD909" s="115" t="s">
        <v>2939</v>
      </c>
      <c r="AE909" s="105"/>
      <c r="AF909" s="205"/>
      <c r="AG909" s="34" t="s">
        <v>520</v>
      </c>
      <c r="AH909" s="34">
        <v>30</v>
      </c>
      <c r="AI909" s="34"/>
      <c r="AJ909" s="34">
        <v>30</v>
      </c>
      <c r="AK909" s="34">
        <f t="shared" si="38"/>
        <v>0</v>
      </c>
      <c r="AL909" s="213">
        <f t="shared" si="37"/>
        <v>0</v>
      </c>
      <c r="AN909" s="214">
        <f t="shared" si="41"/>
        <v>0</v>
      </c>
    </row>
    <row r="910" s="16" customFormat="1" ht="105" hidden="1" customHeight="1" spans="1:40">
      <c r="A910" s="34">
        <v>590</v>
      </c>
      <c r="B910" s="34" t="s">
        <v>864</v>
      </c>
      <c r="C910" s="34" t="s">
        <v>1399</v>
      </c>
      <c r="D910" s="34" t="s">
        <v>2934</v>
      </c>
      <c r="E910" s="34" t="s">
        <v>3834</v>
      </c>
      <c r="F910" s="34" t="s">
        <v>270</v>
      </c>
      <c r="G910" s="34" t="s">
        <v>3835</v>
      </c>
      <c r="H910" s="34" t="s">
        <v>48</v>
      </c>
      <c r="I910" s="59" t="s">
        <v>3836</v>
      </c>
      <c r="J910" s="34">
        <v>30</v>
      </c>
      <c r="K910" s="34"/>
      <c r="L910" s="34">
        <v>30</v>
      </c>
      <c r="M910" s="34"/>
      <c r="N910" s="59" t="s">
        <v>3837</v>
      </c>
      <c r="O910" s="59"/>
      <c r="P910" s="156">
        <v>1805</v>
      </c>
      <c r="Q910" s="34" t="s">
        <v>52</v>
      </c>
      <c r="R910" s="34" t="s">
        <v>52</v>
      </c>
      <c r="S910" s="34" t="s">
        <v>52</v>
      </c>
      <c r="T910" s="40" t="s">
        <v>2938</v>
      </c>
      <c r="U910" s="34" t="s">
        <v>275</v>
      </c>
      <c r="V910" s="34" t="s">
        <v>276</v>
      </c>
      <c r="W910" s="87">
        <v>13769765966</v>
      </c>
      <c r="X910" s="34" t="s">
        <v>56</v>
      </c>
      <c r="Y910" s="107">
        <v>45292</v>
      </c>
      <c r="Z910" s="107">
        <v>45638</v>
      </c>
      <c r="AA910" s="104" t="s">
        <v>57</v>
      </c>
      <c r="AB910" s="34"/>
      <c r="AC910" s="34"/>
      <c r="AD910" s="115" t="s">
        <v>2939</v>
      </c>
      <c r="AE910" s="105"/>
      <c r="AF910" s="205"/>
      <c r="AG910" s="34" t="s">
        <v>520</v>
      </c>
      <c r="AH910" s="34">
        <v>30</v>
      </c>
      <c r="AI910" s="34"/>
      <c r="AJ910" s="34">
        <v>30</v>
      </c>
      <c r="AK910" s="34">
        <f t="shared" si="38"/>
        <v>0</v>
      </c>
      <c r="AL910" s="213">
        <f t="shared" si="37"/>
        <v>0</v>
      </c>
      <c r="AN910" s="214">
        <f t="shared" si="41"/>
        <v>0</v>
      </c>
    </row>
    <row r="911" s="16" customFormat="1" ht="105" hidden="1" customHeight="1" spans="1:40">
      <c r="A911" s="34">
        <v>591</v>
      </c>
      <c r="B911" s="34" t="s">
        <v>864</v>
      </c>
      <c r="C911" s="34" t="s">
        <v>1399</v>
      </c>
      <c r="D911" s="34" t="s">
        <v>2934</v>
      </c>
      <c r="E911" s="34" t="s">
        <v>3838</v>
      </c>
      <c r="F911" s="34" t="s">
        <v>270</v>
      </c>
      <c r="G911" s="34" t="s">
        <v>3839</v>
      </c>
      <c r="H911" s="34" t="s">
        <v>48</v>
      </c>
      <c r="I911" s="59" t="s">
        <v>3840</v>
      </c>
      <c r="J911" s="34">
        <v>30</v>
      </c>
      <c r="K911" s="34"/>
      <c r="L911" s="34">
        <v>30</v>
      </c>
      <c r="M911" s="34"/>
      <c r="N911" s="59" t="s">
        <v>3841</v>
      </c>
      <c r="O911" s="59"/>
      <c r="P911" s="156">
        <v>2278</v>
      </c>
      <c r="Q911" s="34" t="s">
        <v>52</v>
      </c>
      <c r="R911" s="34" t="s">
        <v>52</v>
      </c>
      <c r="S911" s="34" t="s">
        <v>52</v>
      </c>
      <c r="T911" s="40" t="s">
        <v>2938</v>
      </c>
      <c r="U911" s="34" t="s">
        <v>275</v>
      </c>
      <c r="V911" s="34" t="s">
        <v>276</v>
      </c>
      <c r="W911" s="87">
        <v>13769765966</v>
      </c>
      <c r="X911" s="34" t="s">
        <v>56</v>
      </c>
      <c r="Y911" s="107">
        <v>45292</v>
      </c>
      <c r="Z911" s="107">
        <v>45638</v>
      </c>
      <c r="AA911" s="104" t="s">
        <v>57</v>
      </c>
      <c r="AB911" s="34"/>
      <c r="AC911" s="34"/>
      <c r="AD911" s="115" t="s">
        <v>2939</v>
      </c>
      <c r="AE911" s="105"/>
      <c r="AF911" s="205"/>
      <c r="AG911" s="34" t="s">
        <v>520</v>
      </c>
      <c r="AH911" s="34">
        <v>30</v>
      </c>
      <c r="AI911" s="34"/>
      <c r="AJ911" s="34">
        <v>30</v>
      </c>
      <c r="AK911" s="34">
        <f t="shared" si="38"/>
        <v>0</v>
      </c>
      <c r="AL911" s="213">
        <f t="shared" si="37"/>
        <v>0</v>
      </c>
      <c r="AN911" s="214">
        <f t="shared" si="41"/>
        <v>0</v>
      </c>
    </row>
    <row r="912" s="16" customFormat="1" ht="105" hidden="1" customHeight="1" spans="1:40">
      <c r="A912" s="33">
        <v>592</v>
      </c>
      <c r="B912" s="34" t="s">
        <v>864</v>
      </c>
      <c r="C912" s="34" t="s">
        <v>1399</v>
      </c>
      <c r="D912" s="34" t="s">
        <v>2934</v>
      </c>
      <c r="E912" s="34" t="s">
        <v>3842</v>
      </c>
      <c r="F912" s="34" t="s">
        <v>270</v>
      </c>
      <c r="G912" s="34" t="s">
        <v>3843</v>
      </c>
      <c r="H912" s="34" t="s">
        <v>48</v>
      </c>
      <c r="I912" s="59" t="s">
        <v>3840</v>
      </c>
      <c r="J912" s="34">
        <v>30</v>
      </c>
      <c r="K912" s="34"/>
      <c r="L912" s="34">
        <v>30</v>
      </c>
      <c r="M912" s="34"/>
      <c r="N912" s="59" t="s">
        <v>3844</v>
      </c>
      <c r="O912" s="59"/>
      <c r="P912" s="156">
        <v>2633</v>
      </c>
      <c r="Q912" s="34" t="s">
        <v>52</v>
      </c>
      <c r="R912" s="34" t="s">
        <v>52</v>
      </c>
      <c r="S912" s="34" t="s">
        <v>52</v>
      </c>
      <c r="T912" s="40" t="s">
        <v>2938</v>
      </c>
      <c r="U912" s="34" t="s">
        <v>275</v>
      </c>
      <c r="V912" s="34" t="s">
        <v>276</v>
      </c>
      <c r="W912" s="87">
        <v>13769765966</v>
      </c>
      <c r="X912" s="34" t="s">
        <v>56</v>
      </c>
      <c r="Y912" s="107">
        <v>45292</v>
      </c>
      <c r="Z912" s="107">
        <v>45638</v>
      </c>
      <c r="AA912" s="104" t="s">
        <v>57</v>
      </c>
      <c r="AB912" s="34"/>
      <c r="AC912" s="34"/>
      <c r="AD912" s="115" t="s">
        <v>2939</v>
      </c>
      <c r="AE912" s="105"/>
      <c r="AF912" s="205"/>
      <c r="AG912" s="34" t="s">
        <v>520</v>
      </c>
      <c r="AH912" s="34">
        <v>30</v>
      </c>
      <c r="AI912" s="34"/>
      <c r="AJ912" s="34">
        <v>30</v>
      </c>
      <c r="AK912" s="34">
        <f t="shared" si="38"/>
        <v>0</v>
      </c>
      <c r="AL912" s="213">
        <f t="shared" si="37"/>
        <v>0</v>
      </c>
      <c r="AN912" s="214">
        <f t="shared" si="41"/>
        <v>0</v>
      </c>
    </row>
    <row r="913" s="16" customFormat="1" ht="105" hidden="1" customHeight="1" spans="1:40">
      <c r="A913" s="34">
        <v>593</v>
      </c>
      <c r="B913" s="34" t="s">
        <v>864</v>
      </c>
      <c r="C913" s="34" t="s">
        <v>1399</v>
      </c>
      <c r="D913" s="34" t="s">
        <v>2934</v>
      </c>
      <c r="E913" s="34" t="s">
        <v>3845</v>
      </c>
      <c r="F913" s="34" t="s">
        <v>207</v>
      </c>
      <c r="G913" s="34" t="s">
        <v>538</v>
      </c>
      <c r="H913" s="34" t="s">
        <v>48</v>
      </c>
      <c r="I913" s="59" t="s">
        <v>3846</v>
      </c>
      <c r="J913" s="34">
        <v>30</v>
      </c>
      <c r="K913" s="34"/>
      <c r="L913" s="34">
        <v>30</v>
      </c>
      <c r="M913" s="34"/>
      <c r="N913" s="59" t="s">
        <v>3847</v>
      </c>
      <c r="O913" s="59"/>
      <c r="P913" s="156">
        <v>398</v>
      </c>
      <c r="Q913" s="34" t="s">
        <v>52</v>
      </c>
      <c r="R913" s="34" t="s">
        <v>52</v>
      </c>
      <c r="S913" s="34" t="s">
        <v>52</v>
      </c>
      <c r="T913" s="40" t="s">
        <v>2938</v>
      </c>
      <c r="U913" s="34" t="s">
        <v>212</v>
      </c>
      <c r="V913" s="34" t="s">
        <v>213</v>
      </c>
      <c r="W913" s="87">
        <v>13529597887</v>
      </c>
      <c r="X913" s="34" t="s">
        <v>56</v>
      </c>
      <c r="Y913" s="107">
        <v>45292</v>
      </c>
      <c r="Z913" s="107">
        <v>45627</v>
      </c>
      <c r="AA913" s="104" t="s">
        <v>57</v>
      </c>
      <c r="AB913" s="34"/>
      <c r="AC913" s="34"/>
      <c r="AD913" s="115" t="s">
        <v>2939</v>
      </c>
      <c r="AE913" s="105"/>
      <c r="AF913" s="205"/>
      <c r="AG913" s="34" t="s">
        <v>520</v>
      </c>
      <c r="AH913" s="34">
        <v>30</v>
      </c>
      <c r="AI913" s="34"/>
      <c r="AJ913" s="34">
        <v>30</v>
      </c>
      <c r="AK913" s="34">
        <f t="shared" si="38"/>
        <v>0</v>
      </c>
      <c r="AL913" s="213">
        <f t="shared" si="37"/>
        <v>0</v>
      </c>
      <c r="AN913" s="214">
        <f t="shared" si="41"/>
        <v>0</v>
      </c>
    </row>
    <row r="914" s="16" customFormat="1" ht="105" hidden="1" customHeight="1" spans="1:40">
      <c r="A914" s="34">
        <v>594</v>
      </c>
      <c r="B914" s="34" t="s">
        <v>864</v>
      </c>
      <c r="C914" s="34" t="s">
        <v>1399</v>
      </c>
      <c r="D914" s="34" t="s">
        <v>2934</v>
      </c>
      <c r="E914" s="34" t="s">
        <v>3848</v>
      </c>
      <c r="F914" s="34" t="s">
        <v>207</v>
      </c>
      <c r="G914" s="34" t="s">
        <v>3849</v>
      </c>
      <c r="H914" s="34" t="s">
        <v>48</v>
      </c>
      <c r="I914" s="59" t="s">
        <v>3850</v>
      </c>
      <c r="J914" s="34">
        <v>30</v>
      </c>
      <c r="K914" s="34"/>
      <c r="L914" s="34">
        <v>30</v>
      </c>
      <c r="M914" s="34"/>
      <c r="N914" s="59" t="s">
        <v>3851</v>
      </c>
      <c r="O914" s="59"/>
      <c r="P914" s="156">
        <v>236</v>
      </c>
      <c r="Q914" s="34" t="s">
        <v>52</v>
      </c>
      <c r="R914" s="34" t="s">
        <v>52</v>
      </c>
      <c r="S914" s="34" t="s">
        <v>52</v>
      </c>
      <c r="T914" s="40" t="s">
        <v>2938</v>
      </c>
      <c r="U914" s="34" t="s">
        <v>212</v>
      </c>
      <c r="V914" s="34" t="s">
        <v>213</v>
      </c>
      <c r="W914" s="87">
        <v>13529597887</v>
      </c>
      <c r="X914" s="34" t="s">
        <v>56</v>
      </c>
      <c r="Y914" s="107">
        <v>45292</v>
      </c>
      <c r="Z914" s="107">
        <v>45627</v>
      </c>
      <c r="AA914" s="104" t="s">
        <v>57</v>
      </c>
      <c r="AB914" s="34"/>
      <c r="AC914" s="34"/>
      <c r="AD914" s="115" t="s">
        <v>2939</v>
      </c>
      <c r="AE914" s="105"/>
      <c r="AF914" s="205"/>
      <c r="AG914" s="34" t="s">
        <v>520</v>
      </c>
      <c r="AH914" s="34">
        <v>30</v>
      </c>
      <c r="AI914" s="34"/>
      <c r="AJ914" s="34">
        <v>30</v>
      </c>
      <c r="AK914" s="34">
        <f t="shared" si="38"/>
        <v>0</v>
      </c>
      <c r="AL914" s="213">
        <f t="shared" si="37"/>
        <v>0</v>
      </c>
      <c r="AN914" s="214">
        <f t="shared" si="41"/>
        <v>0</v>
      </c>
    </row>
    <row r="915" s="16" customFormat="1" ht="105" hidden="1" customHeight="1" spans="1:40">
      <c r="A915" s="33">
        <v>595</v>
      </c>
      <c r="B915" s="34" t="s">
        <v>864</v>
      </c>
      <c r="C915" s="34" t="s">
        <v>1399</v>
      </c>
      <c r="D915" s="34" t="s">
        <v>2934</v>
      </c>
      <c r="E915" s="34" t="s">
        <v>3852</v>
      </c>
      <c r="F915" s="34" t="s">
        <v>46</v>
      </c>
      <c r="G915" s="34" t="s">
        <v>3853</v>
      </c>
      <c r="H915" s="34" t="s">
        <v>48</v>
      </c>
      <c r="I915" s="59" t="s">
        <v>3552</v>
      </c>
      <c r="J915" s="34">
        <v>30</v>
      </c>
      <c r="K915" s="34"/>
      <c r="L915" s="34">
        <v>30</v>
      </c>
      <c r="M915" s="34"/>
      <c r="N915" s="59" t="s">
        <v>3854</v>
      </c>
      <c r="O915" s="59"/>
      <c r="P915" s="156">
        <v>1383</v>
      </c>
      <c r="Q915" s="34" t="s">
        <v>52</v>
      </c>
      <c r="R915" s="34" t="s">
        <v>52</v>
      </c>
      <c r="S915" s="34" t="s">
        <v>52</v>
      </c>
      <c r="T915" s="40" t="s">
        <v>2938</v>
      </c>
      <c r="U915" s="34" t="s">
        <v>447</v>
      </c>
      <c r="V915" s="34" t="s">
        <v>448</v>
      </c>
      <c r="W915" s="87">
        <v>15187916398</v>
      </c>
      <c r="X915" s="34" t="s">
        <v>56</v>
      </c>
      <c r="Y915" s="107">
        <v>45292</v>
      </c>
      <c r="Z915" s="107">
        <v>45604</v>
      </c>
      <c r="AA915" s="104" t="s">
        <v>57</v>
      </c>
      <c r="AB915" s="34"/>
      <c r="AC915" s="34"/>
      <c r="AD915" s="115" t="s">
        <v>2939</v>
      </c>
      <c r="AE915" s="105"/>
      <c r="AF915" s="205"/>
      <c r="AG915" s="34" t="s">
        <v>520</v>
      </c>
      <c r="AH915" s="34">
        <v>30</v>
      </c>
      <c r="AI915" s="34"/>
      <c r="AJ915" s="34">
        <v>30</v>
      </c>
      <c r="AK915" s="34">
        <f t="shared" si="38"/>
        <v>0</v>
      </c>
      <c r="AL915" s="213">
        <f t="shared" si="37"/>
        <v>0</v>
      </c>
      <c r="AN915" s="214">
        <f t="shared" si="41"/>
        <v>0</v>
      </c>
    </row>
    <row r="916" s="16" customFormat="1" ht="105" hidden="1" customHeight="1" spans="1:40">
      <c r="A916" s="34">
        <v>596</v>
      </c>
      <c r="B916" s="34" t="s">
        <v>864</v>
      </c>
      <c r="C916" s="34" t="s">
        <v>1399</v>
      </c>
      <c r="D916" s="34" t="s">
        <v>2934</v>
      </c>
      <c r="E916" s="34" t="s">
        <v>3855</v>
      </c>
      <c r="F916" s="34" t="s">
        <v>46</v>
      </c>
      <c r="G916" s="34" t="s">
        <v>3856</v>
      </c>
      <c r="H916" s="34" t="s">
        <v>48</v>
      </c>
      <c r="I916" s="59" t="s">
        <v>3552</v>
      </c>
      <c r="J916" s="34">
        <v>30</v>
      </c>
      <c r="K916" s="34"/>
      <c r="L916" s="34">
        <v>30</v>
      </c>
      <c r="M916" s="34"/>
      <c r="N916" s="59" t="s">
        <v>3857</v>
      </c>
      <c r="O916" s="59"/>
      <c r="P916" s="156">
        <v>4489</v>
      </c>
      <c r="Q916" s="34" t="s">
        <v>52</v>
      </c>
      <c r="R916" s="34" t="s">
        <v>52</v>
      </c>
      <c r="S916" s="34" t="s">
        <v>52</v>
      </c>
      <c r="T916" s="40" t="s">
        <v>2938</v>
      </c>
      <c r="U916" s="34" t="s">
        <v>447</v>
      </c>
      <c r="V916" s="34" t="s">
        <v>448</v>
      </c>
      <c r="W916" s="87">
        <v>15187916398</v>
      </c>
      <c r="X916" s="34" t="s">
        <v>56</v>
      </c>
      <c r="Y916" s="107">
        <v>45292</v>
      </c>
      <c r="Z916" s="107">
        <v>45604</v>
      </c>
      <c r="AA916" s="104" t="s">
        <v>57</v>
      </c>
      <c r="AB916" s="34"/>
      <c r="AC916" s="34"/>
      <c r="AD916" s="115" t="s">
        <v>2939</v>
      </c>
      <c r="AE916" s="105"/>
      <c r="AF916" s="205"/>
      <c r="AG916" s="34" t="s">
        <v>520</v>
      </c>
      <c r="AH916" s="34">
        <v>30</v>
      </c>
      <c r="AI916" s="34"/>
      <c r="AJ916" s="34">
        <v>30</v>
      </c>
      <c r="AK916" s="34">
        <f t="shared" si="38"/>
        <v>0</v>
      </c>
      <c r="AL916" s="213">
        <f t="shared" si="37"/>
        <v>0</v>
      </c>
      <c r="AN916" s="214">
        <f t="shared" si="41"/>
        <v>0</v>
      </c>
    </row>
    <row r="917" s="16" customFormat="1" ht="105" hidden="1" customHeight="1" spans="1:40">
      <c r="A917" s="34">
        <v>597</v>
      </c>
      <c r="B917" s="34" t="s">
        <v>864</v>
      </c>
      <c r="C917" s="34" t="s">
        <v>1399</v>
      </c>
      <c r="D917" s="34" t="s">
        <v>2934</v>
      </c>
      <c r="E917" s="34" t="s">
        <v>3858</v>
      </c>
      <c r="F917" s="34" t="s">
        <v>46</v>
      </c>
      <c r="G917" s="34" t="s">
        <v>3859</v>
      </c>
      <c r="H917" s="34" t="s">
        <v>48</v>
      </c>
      <c r="I917" s="59" t="s">
        <v>3552</v>
      </c>
      <c r="J917" s="34">
        <v>30</v>
      </c>
      <c r="K917" s="34"/>
      <c r="L917" s="34">
        <v>30</v>
      </c>
      <c r="M917" s="34"/>
      <c r="N917" s="59" t="s">
        <v>3860</v>
      </c>
      <c r="O917" s="59"/>
      <c r="P917" s="156">
        <v>2340</v>
      </c>
      <c r="Q917" s="34" t="s">
        <v>52</v>
      </c>
      <c r="R917" s="34" t="s">
        <v>52</v>
      </c>
      <c r="S917" s="34" t="s">
        <v>52</v>
      </c>
      <c r="T917" s="40" t="s">
        <v>2938</v>
      </c>
      <c r="U917" s="34" t="s">
        <v>447</v>
      </c>
      <c r="V917" s="34" t="s">
        <v>448</v>
      </c>
      <c r="W917" s="87">
        <v>15187916398</v>
      </c>
      <c r="X917" s="34" t="s">
        <v>56</v>
      </c>
      <c r="Y917" s="107">
        <v>45292</v>
      </c>
      <c r="Z917" s="107">
        <v>45604</v>
      </c>
      <c r="AA917" s="104" t="s">
        <v>57</v>
      </c>
      <c r="AB917" s="34"/>
      <c r="AC917" s="34"/>
      <c r="AD917" s="115" t="s">
        <v>2939</v>
      </c>
      <c r="AE917" s="105"/>
      <c r="AF917" s="205"/>
      <c r="AG917" s="34" t="s">
        <v>520</v>
      </c>
      <c r="AH917" s="34">
        <v>30</v>
      </c>
      <c r="AI917" s="34"/>
      <c r="AJ917" s="34">
        <v>30</v>
      </c>
      <c r="AK917" s="34">
        <f t="shared" si="38"/>
        <v>0</v>
      </c>
      <c r="AL917" s="213">
        <f t="shared" si="37"/>
        <v>0</v>
      </c>
      <c r="AN917" s="214">
        <f t="shared" si="41"/>
        <v>0</v>
      </c>
    </row>
    <row r="918" s="16" customFormat="1" ht="105" hidden="1" customHeight="1" spans="1:40">
      <c r="A918" s="33">
        <v>598</v>
      </c>
      <c r="B918" s="34" t="s">
        <v>864</v>
      </c>
      <c r="C918" s="34" t="s">
        <v>1399</v>
      </c>
      <c r="D918" s="34" t="s">
        <v>2934</v>
      </c>
      <c r="E918" s="34" t="s">
        <v>3861</v>
      </c>
      <c r="F918" s="34" t="s">
        <v>46</v>
      </c>
      <c r="G918" s="34" t="s">
        <v>919</v>
      </c>
      <c r="H918" s="34" t="s">
        <v>48</v>
      </c>
      <c r="I918" s="59" t="s">
        <v>3552</v>
      </c>
      <c r="J918" s="34">
        <v>30</v>
      </c>
      <c r="K918" s="34"/>
      <c r="L918" s="34">
        <v>30</v>
      </c>
      <c r="M918" s="34"/>
      <c r="N918" s="59" t="s">
        <v>3862</v>
      </c>
      <c r="O918" s="59"/>
      <c r="P918" s="156">
        <v>3005</v>
      </c>
      <c r="Q918" s="34" t="s">
        <v>52</v>
      </c>
      <c r="R918" s="34" t="s">
        <v>52</v>
      </c>
      <c r="S918" s="34" t="s">
        <v>52</v>
      </c>
      <c r="T918" s="40" t="s">
        <v>2938</v>
      </c>
      <c r="U918" s="34" t="s">
        <v>447</v>
      </c>
      <c r="V918" s="34" t="s">
        <v>448</v>
      </c>
      <c r="W918" s="87">
        <v>15187916398</v>
      </c>
      <c r="X918" s="34" t="s">
        <v>56</v>
      </c>
      <c r="Y918" s="107">
        <v>45292</v>
      </c>
      <c r="Z918" s="107">
        <v>45634</v>
      </c>
      <c r="AA918" s="104" t="s">
        <v>57</v>
      </c>
      <c r="AB918" s="34"/>
      <c r="AC918" s="34"/>
      <c r="AD918" s="115" t="s">
        <v>2939</v>
      </c>
      <c r="AE918" s="105"/>
      <c r="AF918" s="205"/>
      <c r="AG918" s="34" t="s">
        <v>520</v>
      </c>
      <c r="AH918" s="34">
        <v>30</v>
      </c>
      <c r="AI918" s="34"/>
      <c r="AJ918" s="34">
        <v>30</v>
      </c>
      <c r="AK918" s="34">
        <f t="shared" si="38"/>
        <v>0</v>
      </c>
      <c r="AL918" s="213">
        <f t="shared" si="37"/>
        <v>0</v>
      </c>
      <c r="AN918" s="214">
        <f t="shared" si="41"/>
        <v>0</v>
      </c>
    </row>
    <row r="919" s="16" customFormat="1" ht="192" hidden="1" customHeight="1" spans="1:40">
      <c r="A919" s="34">
        <v>599</v>
      </c>
      <c r="B919" s="34" t="s">
        <v>864</v>
      </c>
      <c r="C919" s="34" t="s">
        <v>1399</v>
      </c>
      <c r="D919" s="34" t="s">
        <v>2934</v>
      </c>
      <c r="E919" s="34" t="s">
        <v>3863</v>
      </c>
      <c r="F919" s="34" t="s">
        <v>46</v>
      </c>
      <c r="G919" s="34" t="s">
        <v>2110</v>
      </c>
      <c r="H919" s="34" t="s">
        <v>48</v>
      </c>
      <c r="I919" s="59" t="s">
        <v>3864</v>
      </c>
      <c r="J919" s="34">
        <v>566.58</v>
      </c>
      <c r="K919" s="34">
        <v>566.58</v>
      </c>
      <c r="L919" s="34">
        <v>0</v>
      </c>
      <c r="M919" s="34">
        <v>0</v>
      </c>
      <c r="N919" s="59" t="s">
        <v>3865</v>
      </c>
      <c r="O919" s="59" t="s">
        <v>3866</v>
      </c>
      <c r="P919" s="156" t="s">
        <v>3867</v>
      </c>
      <c r="Q919" s="34" t="s">
        <v>52</v>
      </c>
      <c r="R919" s="34" t="s">
        <v>52</v>
      </c>
      <c r="S919" s="34" t="s">
        <v>52</v>
      </c>
      <c r="T919" s="40" t="s">
        <v>2938</v>
      </c>
      <c r="U919" s="34" t="s">
        <v>447</v>
      </c>
      <c r="V919" s="34" t="s">
        <v>448</v>
      </c>
      <c r="W919" s="87">
        <v>15187916398</v>
      </c>
      <c r="X919" s="34" t="s">
        <v>56</v>
      </c>
      <c r="Y919" s="107">
        <v>45383</v>
      </c>
      <c r="Z919" s="107">
        <v>45627</v>
      </c>
      <c r="AA919" s="104" t="s">
        <v>57</v>
      </c>
      <c r="AB919" s="34"/>
      <c r="AC919" s="34"/>
      <c r="AD919" s="115" t="s">
        <v>2939</v>
      </c>
      <c r="AE919" s="105" t="s">
        <v>3868</v>
      </c>
      <c r="AF919" s="205"/>
      <c r="AG919" s="34" t="s">
        <v>52</v>
      </c>
      <c r="AH919" s="34">
        <v>566.58</v>
      </c>
      <c r="AI919" s="34">
        <v>300</v>
      </c>
      <c r="AJ919" s="34">
        <v>0</v>
      </c>
      <c r="AK919" s="34">
        <f t="shared" si="38"/>
        <v>266.58</v>
      </c>
      <c r="AL919" s="213">
        <f t="shared" si="37"/>
        <v>0</v>
      </c>
      <c r="AN919" s="214"/>
    </row>
    <row r="920" s="192" customFormat="1" ht="106" hidden="1" customHeight="1" spans="1:40">
      <c r="A920" s="34">
        <v>600</v>
      </c>
      <c r="B920" s="34" t="s">
        <v>864</v>
      </c>
      <c r="C920" s="34" t="s">
        <v>1399</v>
      </c>
      <c r="D920" s="34" t="s">
        <v>2934</v>
      </c>
      <c r="E920" s="34" t="s">
        <v>3869</v>
      </c>
      <c r="F920" s="34" t="s">
        <v>179</v>
      </c>
      <c r="G920" s="34" t="s">
        <v>638</v>
      </c>
      <c r="H920" s="34" t="s">
        <v>48</v>
      </c>
      <c r="I920" s="59" t="s">
        <v>3870</v>
      </c>
      <c r="J920" s="34">
        <v>30</v>
      </c>
      <c r="K920" s="34"/>
      <c r="L920" s="34">
        <v>30</v>
      </c>
      <c r="M920" s="34"/>
      <c r="N920" s="59" t="s">
        <v>3871</v>
      </c>
      <c r="O920" s="59"/>
      <c r="P920" s="156">
        <v>2200</v>
      </c>
      <c r="Q920" s="34" t="s">
        <v>52</v>
      </c>
      <c r="R920" s="34" t="s">
        <v>52</v>
      </c>
      <c r="S920" s="34" t="s">
        <v>52</v>
      </c>
      <c r="T920" s="40" t="s">
        <v>2938</v>
      </c>
      <c r="U920" s="34" t="s">
        <v>184</v>
      </c>
      <c r="V920" s="34" t="s">
        <v>3872</v>
      </c>
      <c r="W920" s="87" t="s">
        <v>3873</v>
      </c>
      <c r="X920" s="34" t="s">
        <v>56</v>
      </c>
      <c r="Y920" s="124">
        <v>45505</v>
      </c>
      <c r="Z920" s="124">
        <v>45627</v>
      </c>
      <c r="AA920" s="104" t="s">
        <v>518</v>
      </c>
      <c r="AB920" s="34" t="s">
        <v>3874</v>
      </c>
      <c r="AC920" s="34"/>
      <c r="AD920" s="115" t="s">
        <v>2939</v>
      </c>
      <c r="AE920" s="105"/>
      <c r="AF920" s="205"/>
      <c r="AG920" s="34" t="s">
        <v>520</v>
      </c>
      <c r="AH920" s="34">
        <v>30</v>
      </c>
      <c r="AI920" s="34"/>
      <c r="AJ920" s="34">
        <v>30</v>
      </c>
      <c r="AK920" s="34">
        <f t="shared" si="38"/>
        <v>0</v>
      </c>
      <c r="AL920" s="213">
        <f t="shared" ref="AL920:AL983" si="42">J920-AH920</f>
        <v>0</v>
      </c>
      <c r="AN920" s="214">
        <f t="shared" ref="AN920:AN929" si="43">L920-AJ920</f>
        <v>0</v>
      </c>
    </row>
    <row r="921" s="192" customFormat="1" ht="76.5" hidden="1" spans="1:40">
      <c r="A921" s="33">
        <v>601</v>
      </c>
      <c r="B921" s="34" t="s">
        <v>864</v>
      </c>
      <c r="C921" s="34" t="s">
        <v>1399</v>
      </c>
      <c r="D921" s="34" t="s">
        <v>2934</v>
      </c>
      <c r="E921" s="34" t="s">
        <v>3875</v>
      </c>
      <c r="F921" s="34" t="s">
        <v>179</v>
      </c>
      <c r="G921" s="34" t="s">
        <v>3876</v>
      </c>
      <c r="H921" s="34" t="s">
        <v>48</v>
      </c>
      <c r="I921" s="59" t="s">
        <v>3877</v>
      </c>
      <c r="J921" s="34">
        <v>30</v>
      </c>
      <c r="K921" s="34"/>
      <c r="L921" s="34">
        <v>30</v>
      </c>
      <c r="M921" s="34"/>
      <c r="N921" s="59" t="s">
        <v>3878</v>
      </c>
      <c r="O921" s="59"/>
      <c r="P921" s="156">
        <v>870</v>
      </c>
      <c r="Q921" s="34" t="s">
        <v>52</v>
      </c>
      <c r="R921" s="34" t="s">
        <v>52</v>
      </c>
      <c r="S921" s="34" t="s">
        <v>52</v>
      </c>
      <c r="T921" s="40" t="s">
        <v>2938</v>
      </c>
      <c r="U921" s="34" t="s">
        <v>184</v>
      </c>
      <c r="V921" s="34" t="s">
        <v>3872</v>
      </c>
      <c r="W921" s="87" t="s">
        <v>3873</v>
      </c>
      <c r="X921" s="34" t="s">
        <v>56</v>
      </c>
      <c r="Y921" s="124">
        <v>45505</v>
      </c>
      <c r="Z921" s="124">
        <v>45627</v>
      </c>
      <c r="AA921" s="104" t="s">
        <v>518</v>
      </c>
      <c r="AB921" s="34" t="s">
        <v>3874</v>
      </c>
      <c r="AC921" s="34"/>
      <c r="AD921" s="115" t="s">
        <v>2939</v>
      </c>
      <c r="AE921" s="105"/>
      <c r="AF921" s="205"/>
      <c r="AG921" s="34" t="s">
        <v>520</v>
      </c>
      <c r="AH921" s="34">
        <v>30</v>
      </c>
      <c r="AI921" s="34"/>
      <c r="AJ921" s="34">
        <v>30</v>
      </c>
      <c r="AK921" s="34">
        <f t="shared" si="38"/>
        <v>0</v>
      </c>
      <c r="AL921" s="213">
        <f t="shared" si="42"/>
        <v>0</v>
      </c>
      <c r="AN921" s="214">
        <f t="shared" si="43"/>
        <v>0</v>
      </c>
    </row>
    <row r="922" s="192" customFormat="1" ht="103" hidden="1" customHeight="1" spans="1:40">
      <c r="A922" s="34">
        <v>602</v>
      </c>
      <c r="B922" s="34" t="s">
        <v>864</v>
      </c>
      <c r="C922" s="34" t="s">
        <v>1399</v>
      </c>
      <c r="D922" s="34" t="s">
        <v>2934</v>
      </c>
      <c r="E922" s="34" t="s">
        <v>3879</v>
      </c>
      <c r="F922" s="34" t="s">
        <v>179</v>
      </c>
      <c r="G922" s="34" t="s">
        <v>1774</v>
      </c>
      <c r="H922" s="34" t="s">
        <v>48</v>
      </c>
      <c r="I922" s="59" t="s">
        <v>3880</v>
      </c>
      <c r="J922" s="34">
        <v>30</v>
      </c>
      <c r="K922" s="34"/>
      <c r="L922" s="34">
        <v>30</v>
      </c>
      <c r="M922" s="34"/>
      <c r="N922" s="59" t="s">
        <v>3881</v>
      </c>
      <c r="O922" s="59"/>
      <c r="P922" s="156">
        <v>1310</v>
      </c>
      <c r="Q922" s="34" t="s">
        <v>52</v>
      </c>
      <c r="R922" s="34" t="s">
        <v>52</v>
      </c>
      <c r="S922" s="34" t="s">
        <v>52</v>
      </c>
      <c r="T922" s="40" t="s">
        <v>2938</v>
      </c>
      <c r="U922" s="34" t="s">
        <v>184</v>
      </c>
      <c r="V922" s="34" t="s">
        <v>3872</v>
      </c>
      <c r="W922" s="87" t="s">
        <v>3873</v>
      </c>
      <c r="X922" s="34" t="s">
        <v>56</v>
      </c>
      <c r="Y922" s="124">
        <v>45505</v>
      </c>
      <c r="Z922" s="124">
        <v>45627</v>
      </c>
      <c r="AA922" s="104" t="s">
        <v>518</v>
      </c>
      <c r="AB922" s="34" t="s">
        <v>3874</v>
      </c>
      <c r="AC922" s="34"/>
      <c r="AD922" s="115" t="s">
        <v>2939</v>
      </c>
      <c r="AE922" s="105"/>
      <c r="AF922" s="205"/>
      <c r="AG922" s="34" t="s">
        <v>520</v>
      </c>
      <c r="AH922" s="34">
        <v>30</v>
      </c>
      <c r="AI922" s="34"/>
      <c r="AJ922" s="34">
        <v>30</v>
      </c>
      <c r="AK922" s="34">
        <f t="shared" ref="AK922:AK985" si="44">AH922-AI922-AJ922</f>
        <v>0</v>
      </c>
      <c r="AL922" s="213">
        <f t="shared" si="42"/>
        <v>0</v>
      </c>
      <c r="AN922" s="214">
        <f t="shared" si="43"/>
        <v>0</v>
      </c>
    </row>
    <row r="923" s="192" customFormat="1" ht="89.25" hidden="1" spans="1:40">
      <c r="A923" s="34">
        <v>603</v>
      </c>
      <c r="B923" s="34" t="s">
        <v>864</v>
      </c>
      <c r="C923" s="34" t="s">
        <v>1399</v>
      </c>
      <c r="D923" s="34" t="s">
        <v>2934</v>
      </c>
      <c r="E923" s="34" t="s">
        <v>3882</v>
      </c>
      <c r="F923" s="34" t="s">
        <v>207</v>
      </c>
      <c r="G923" s="34" t="s">
        <v>2628</v>
      </c>
      <c r="H923" s="34" t="s">
        <v>48</v>
      </c>
      <c r="I923" s="59" t="s">
        <v>3883</v>
      </c>
      <c r="J923" s="34">
        <v>30</v>
      </c>
      <c r="K923" s="34"/>
      <c r="L923" s="34">
        <v>30</v>
      </c>
      <c r="M923" s="34"/>
      <c r="N923" s="59" t="s">
        <v>3884</v>
      </c>
      <c r="O923" s="59"/>
      <c r="P923" s="156">
        <v>5133</v>
      </c>
      <c r="Q923" s="34" t="s">
        <v>52</v>
      </c>
      <c r="R923" s="34" t="s">
        <v>52</v>
      </c>
      <c r="S923" s="34" t="s">
        <v>52</v>
      </c>
      <c r="T923" s="40" t="s">
        <v>2938</v>
      </c>
      <c r="U923" s="34" t="s">
        <v>212</v>
      </c>
      <c r="V923" s="34" t="s">
        <v>213</v>
      </c>
      <c r="W923" s="87">
        <v>13529597887</v>
      </c>
      <c r="X923" s="34" t="s">
        <v>56</v>
      </c>
      <c r="Y923" s="124">
        <v>45505</v>
      </c>
      <c r="Z923" s="124">
        <v>45627</v>
      </c>
      <c r="AA923" s="104" t="s">
        <v>518</v>
      </c>
      <c r="AB923" s="34" t="s">
        <v>3874</v>
      </c>
      <c r="AC923" s="34"/>
      <c r="AD923" s="115" t="s">
        <v>2939</v>
      </c>
      <c r="AE923" s="105"/>
      <c r="AF923" s="205"/>
      <c r="AG923" s="34" t="s">
        <v>520</v>
      </c>
      <c r="AH923" s="34">
        <v>30</v>
      </c>
      <c r="AI923" s="34"/>
      <c r="AJ923" s="34">
        <v>30</v>
      </c>
      <c r="AK923" s="34">
        <f t="shared" si="44"/>
        <v>0</v>
      </c>
      <c r="AL923" s="213">
        <f t="shared" si="42"/>
        <v>0</v>
      </c>
      <c r="AN923" s="214">
        <f t="shared" si="43"/>
        <v>0</v>
      </c>
    </row>
    <row r="924" s="192" customFormat="1" ht="89.25" hidden="1" spans="1:40">
      <c r="A924" s="33">
        <v>604</v>
      </c>
      <c r="B924" s="34" t="s">
        <v>864</v>
      </c>
      <c r="C924" s="34" t="s">
        <v>1399</v>
      </c>
      <c r="D924" s="34" t="s">
        <v>2934</v>
      </c>
      <c r="E924" s="34" t="s">
        <v>3885</v>
      </c>
      <c r="F924" s="34" t="s">
        <v>207</v>
      </c>
      <c r="G924" s="34" t="s">
        <v>3886</v>
      </c>
      <c r="H924" s="34" t="s">
        <v>48</v>
      </c>
      <c r="I924" s="59" t="s">
        <v>3887</v>
      </c>
      <c r="J924" s="34">
        <v>30</v>
      </c>
      <c r="K924" s="34"/>
      <c r="L924" s="34">
        <v>30</v>
      </c>
      <c r="M924" s="34"/>
      <c r="N924" s="59" t="s">
        <v>3888</v>
      </c>
      <c r="O924" s="59"/>
      <c r="P924" s="156">
        <v>1564</v>
      </c>
      <c r="Q924" s="34" t="s">
        <v>52</v>
      </c>
      <c r="R924" s="34" t="s">
        <v>52</v>
      </c>
      <c r="S924" s="34" t="s">
        <v>52</v>
      </c>
      <c r="T924" s="40" t="s">
        <v>2938</v>
      </c>
      <c r="U924" s="34" t="s">
        <v>212</v>
      </c>
      <c r="V924" s="34" t="s">
        <v>213</v>
      </c>
      <c r="W924" s="87">
        <v>13529597887</v>
      </c>
      <c r="X924" s="34" t="s">
        <v>56</v>
      </c>
      <c r="Y924" s="124">
        <v>45505</v>
      </c>
      <c r="Z924" s="124">
        <v>45627</v>
      </c>
      <c r="AA924" s="104" t="s">
        <v>518</v>
      </c>
      <c r="AB924" s="34" t="s">
        <v>3874</v>
      </c>
      <c r="AC924" s="34"/>
      <c r="AD924" s="115" t="s">
        <v>2939</v>
      </c>
      <c r="AE924" s="105"/>
      <c r="AF924" s="205"/>
      <c r="AG924" s="34" t="s">
        <v>520</v>
      </c>
      <c r="AH924" s="34">
        <v>30</v>
      </c>
      <c r="AI924" s="34"/>
      <c r="AJ924" s="34">
        <v>30</v>
      </c>
      <c r="AK924" s="34">
        <f t="shared" si="44"/>
        <v>0</v>
      </c>
      <c r="AL924" s="213">
        <f t="shared" si="42"/>
        <v>0</v>
      </c>
      <c r="AN924" s="214">
        <f t="shared" si="43"/>
        <v>0</v>
      </c>
    </row>
    <row r="925" s="192" customFormat="1" ht="89.25" hidden="1" spans="1:40">
      <c r="A925" s="34">
        <v>605</v>
      </c>
      <c r="B925" s="34" t="s">
        <v>864</v>
      </c>
      <c r="C925" s="34" t="s">
        <v>1399</v>
      </c>
      <c r="D925" s="34" t="s">
        <v>2934</v>
      </c>
      <c r="E925" s="34" t="s">
        <v>3889</v>
      </c>
      <c r="F925" s="34" t="s">
        <v>207</v>
      </c>
      <c r="G925" s="34" t="s">
        <v>3890</v>
      </c>
      <c r="H925" s="34" t="s">
        <v>48</v>
      </c>
      <c r="I925" s="59" t="s">
        <v>3891</v>
      </c>
      <c r="J925" s="34">
        <v>30</v>
      </c>
      <c r="K925" s="34"/>
      <c r="L925" s="34">
        <v>30</v>
      </c>
      <c r="M925" s="34"/>
      <c r="N925" s="59" t="s">
        <v>3892</v>
      </c>
      <c r="O925" s="59"/>
      <c r="P925" s="156">
        <v>1253</v>
      </c>
      <c r="Q925" s="34" t="s">
        <v>52</v>
      </c>
      <c r="R925" s="34" t="s">
        <v>52</v>
      </c>
      <c r="S925" s="34" t="s">
        <v>52</v>
      </c>
      <c r="T925" s="40" t="s">
        <v>2938</v>
      </c>
      <c r="U925" s="34" t="s">
        <v>212</v>
      </c>
      <c r="V925" s="34" t="s">
        <v>213</v>
      </c>
      <c r="W925" s="87">
        <v>13529597887</v>
      </c>
      <c r="X925" s="34" t="s">
        <v>56</v>
      </c>
      <c r="Y925" s="124">
        <v>45505</v>
      </c>
      <c r="Z925" s="124">
        <v>45627</v>
      </c>
      <c r="AA925" s="104" t="s">
        <v>518</v>
      </c>
      <c r="AB925" s="34" t="s">
        <v>3874</v>
      </c>
      <c r="AC925" s="34"/>
      <c r="AD925" s="115" t="s">
        <v>2939</v>
      </c>
      <c r="AE925" s="105"/>
      <c r="AF925" s="205"/>
      <c r="AG925" s="34" t="s">
        <v>520</v>
      </c>
      <c r="AH925" s="34">
        <v>30</v>
      </c>
      <c r="AI925" s="34"/>
      <c r="AJ925" s="34">
        <v>30</v>
      </c>
      <c r="AK925" s="34">
        <f t="shared" si="44"/>
        <v>0</v>
      </c>
      <c r="AL925" s="213">
        <f t="shared" si="42"/>
        <v>0</v>
      </c>
      <c r="AN925" s="214">
        <f t="shared" si="43"/>
        <v>0</v>
      </c>
    </row>
    <row r="926" s="192" customFormat="1" ht="89.25" hidden="1" spans="1:40">
      <c r="A926" s="34">
        <v>606</v>
      </c>
      <c r="B926" s="34" t="s">
        <v>864</v>
      </c>
      <c r="C926" s="34" t="s">
        <v>1399</v>
      </c>
      <c r="D926" s="34" t="s">
        <v>2934</v>
      </c>
      <c r="E926" s="34" t="s">
        <v>3893</v>
      </c>
      <c r="F926" s="34" t="s">
        <v>207</v>
      </c>
      <c r="G926" s="34" t="s">
        <v>1235</v>
      </c>
      <c r="H926" s="34" t="s">
        <v>48</v>
      </c>
      <c r="I926" s="59" t="s">
        <v>3894</v>
      </c>
      <c r="J926" s="34">
        <v>30</v>
      </c>
      <c r="K926" s="34"/>
      <c r="L926" s="34">
        <v>30</v>
      </c>
      <c r="M926" s="34"/>
      <c r="N926" s="59" t="s">
        <v>3895</v>
      </c>
      <c r="O926" s="59"/>
      <c r="P926" s="156">
        <v>4790</v>
      </c>
      <c r="Q926" s="34" t="s">
        <v>52</v>
      </c>
      <c r="R926" s="34" t="s">
        <v>52</v>
      </c>
      <c r="S926" s="34" t="s">
        <v>52</v>
      </c>
      <c r="T926" s="40" t="s">
        <v>2938</v>
      </c>
      <c r="U926" s="34" t="s">
        <v>212</v>
      </c>
      <c r="V926" s="34" t="s">
        <v>213</v>
      </c>
      <c r="W926" s="87">
        <v>13529597887</v>
      </c>
      <c r="X926" s="34" t="s">
        <v>56</v>
      </c>
      <c r="Y926" s="124">
        <v>45505</v>
      </c>
      <c r="Z926" s="124">
        <v>45627</v>
      </c>
      <c r="AA926" s="104" t="s">
        <v>518</v>
      </c>
      <c r="AB926" s="34" t="s">
        <v>3874</v>
      </c>
      <c r="AC926" s="34"/>
      <c r="AD926" s="115" t="s">
        <v>2939</v>
      </c>
      <c r="AE926" s="105"/>
      <c r="AF926" s="205"/>
      <c r="AG926" s="34" t="s">
        <v>520</v>
      </c>
      <c r="AH926" s="34">
        <v>30</v>
      </c>
      <c r="AI926" s="34"/>
      <c r="AJ926" s="34">
        <v>30</v>
      </c>
      <c r="AK926" s="34">
        <f t="shared" si="44"/>
        <v>0</v>
      </c>
      <c r="AL926" s="213">
        <f t="shared" si="42"/>
        <v>0</v>
      </c>
      <c r="AN926" s="214">
        <f t="shared" si="43"/>
        <v>0</v>
      </c>
    </row>
    <row r="927" s="192" customFormat="1" ht="89.25" hidden="1" spans="1:40">
      <c r="A927" s="33">
        <v>607</v>
      </c>
      <c r="B927" s="34" t="s">
        <v>864</v>
      </c>
      <c r="C927" s="34" t="s">
        <v>1399</v>
      </c>
      <c r="D927" s="34" t="s">
        <v>2934</v>
      </c>
      <c r="E927" s="34" t="s">
        <v>3896</v>
      </c>
      <c r="F927" s="34" t="s">
        <v>207</v>
      </c>
      <c r="G927" s="34" t="s">
        <v>2783</v>
      </c>
      <c r="H927" s="34" t="s">
        <v>48</v>
      </c>
      <c r="I927" s="59" t="s">
        <v>3897</v>
      </c>
      <c r="J927" s="34">
        <v>30</v>
      </c>
      <c r="K927" s="34"/>
      <c r="L927" s="34">
        <v>30</v>
      </c>
      <c r="M927" s="34"/>
      <c r="N927" s="59" t="s">
        <v>3898</v>
      </c>
      <c r="O927" s="59"/>
      <c r="P927" s="156">
        <v>2555</v>
      </c>
      <c r="Q927" s="34" t="s">
        <v>52</v>
      </c>
      <c r="R927" s="34" t="s">
        <v>52</v>
      </c>
      <c r="S927" s="34" t="s">
        <v>52</v>
      </c>
      <c r="T927" s="40" t="s">
        <v>2938</v>
      </c>
      <c r="U927" s="34" t="s">
        <v>212</v>
      </c>
      <c r="V927" s="34" t="s">
        <v>213</v>
      </c>
      <c r="W927" s="87">
        <v>13529597887</v>
      </c>
      <c r="X927" s="34" t="s">
        <v>56</v>
      </c>
      <c r="Y927" s="124">
        <v>45505</v>
      </c>
      <c r="Z927" s="124">
        <v>45627</v>
      </c>
      <c r="AA927" s="104" t="s">
        <v>518</v>
      </c>
      <c r="AB927" s="34" t="s">
        <v>3874</v>
      </c>
      <c r="AC927" s="34"/>
      <c r="AD927" s="115" t="s">
        <v>2939</v>
      </c>
      <c r="AE927" s="105"/>
      <c r="AF927" s="205"/>
      <c r="AG927" s="34" t="s">
        <v>520</v>
      </c>
      <c r="AH927" s="34">
        <v>30</v>
      </c>
      <c r="AI927" s="34"/>
      <c r="AJ927" s="34">
        <v>30</v>
      </c>
      <c r="AK927" s="34">
        <f t="shared" si="44"/>
        <v>0</v>
      </c>
      <c r="AL927" s="213">
        <f t="shared" si="42"/>
        <v>0</v>
      </c>
      <c r="AN927" s="214">
        <f t="shared" si="43"/>
        <v>0</v>
      </c>
    </row>
    <row r="928" s="192" customFormat="1" ht="153" hidden="1" spans="1:40">
      <c r="A928" s="34">
        <v>608</v>
      </c>
      <c r="B928" s="34" t="s">
        <v>864</v>
      </c>
      <c r="C928" s="34" t="s">
        <v>1399</v>
      </c>
      <c r="D928" s="34" t="s">
        <v>2934</v>
      </c>
      <c r="E928" s="34" t="s">
        <v>3899</v>
      </c>
      <c r="F928" s="34" t="s">
        <v>223</v>
      </c>
      <c r="G928" s="34" t="s">
        <v>3900</v>
      </c>
      <c r="H928" s="34" t="s">
        <v>48</v>
      </c>
      <c r="I928" s="59" t="s">
        <v>3901</v>
      </c>
      <c r="J928" s="34">
        <v>30</v>
      </c>
      <c r="K928" s="34"/>
      <c r="L928" s="34">
        <v>30</v>
      </c>
      <c r="M928" s="34"/>
      <c r="N928" s="59" t="s">
        <v>3902</v>
      </c>
      <c r="O928" s="59"/>
      <c r="P928" s="156">
        <v>2692</v>
      </c>
      <c r="Q928" s="34" t="s">
        <v>52</v>
      </c>
      <c r="R928" s="34" t="s">
        <v>52</v>
      </c>
      <c r="S928" s="34" t="s">
        <v>52</v>
      </c>
      <c r="T928" s="40" t="s">
        <v>2938</v>
      </c>
      <c r="U928" s="34" t="s">
        <v>228</v>
      </c>
      <c r="V928" s="34" t="s">
        <v>229</v>
      </c>
      <c r="W928" s="87">
        <v>13408705686</v>
      </c>
      <c r="X928" s="34" t="s">
        <v>56</v>
      </c>
      <c r="Y928" s="114">
        <v>45505</v>
      </c>
      <c r="Z928" s="114">
        <v>45627</v>
      </c>
      <c r="AA928" s="104" t="s">
        <v>518</v>
      </c>
      <c r="AB928" s="34" t="s">
        <v>3874</v>
      </c>
      <c r="AC928" s="34"/>
      <c r="AD928" s="115" t="s">
        <v>2939</v>
      </c>
      <c r="AE928" s="105"/>
      <c r="AF928" s="205"/>
      <c r="AG928" s="34" t="s">
        <v>520</v>
      </c>
      <c r="AH928" s="34">
        <v>30</v>
      </c>
      <c r="AI928" s="34"/>
      <c r="AJ928" s="34">
        <v>30</v>
      </c>
      <c r="AK928" s="34">
        <f t="shared" si="44"/>
        <v>0</v>
      </c>
      <c r="AL928" s="213">
        <f t="shared" si="42"/>
        <v>0</v>
      </c>
      <c r="AN928" s="214">
        <f t="shared" si="43"/>
        <v>0</v>
      </c>
    </row>
    <row r="929" s="192" customFormat="1" ht="89.25" hidden="1" spans="1:40">
      <c r="A929" s="34">
        <v>609</v>
      </c>
      <c r="B929" s="34" t="s">
        <v>864</v>
      </c>
      <c r="C929" s="34" t="s">
        <v>1399</v>
      </c>
      <c r="D929" s="34" t="s">
        <v>2934</v>
      </c>
      <c r="E929" s="34" t="s">
        <v>3903</v>
      </c>
      <c r="F929" s="34" t="s">
        <v>402</v>
      </c>
      <c r="G929" s="34" t="s">
        <v>995</v>
      </c>
      <c r="H929" s="34" t="s">
        <v>48</v>
      </c>
      <c r="I929" s="59" t="s">
        <v>3904</v>
      </c>
      <c r="J929" s="34">
        <v>30</v>
      </c>
      <c r="K929" s="34"/>
      <c r="L929" s="34">
        <v>30</v>
      </c>
      <c r="M929" s="34"/>
      <c r="N929" s="59" t="s">
        <v>3905</v>
      </c>
      <c r="O929" s="59"/>
      <c r="P929" s="156">
        <v>3863</v>
      </c>
      <c r="Q929" s="34" t="s">
        <v>52</v>
      </c>
      <c r="R929" s="34" t="s">
        <v>52</v>
      </c>
      <c r="S929" s="34" t="s">
        <v>52</v>
      </c>
      <c r="T929" s="40" t="s">
        <v>2938</v>
      </c>
      <c r="U929" s="34" t="s">
        <v>407</v>
      </c>
      <c r="V929" s="34" t="s">
        <v>408</v>
      </c>
      <c r="W929" s="87">
        <v>13887435395</v>
      </c>
      <c r="X929" s="34" t="s">
        <v>56</v>
      </c>
      <c r="Y929" s="114">
        <v>45505</v>
      </c>
      <c r="Z929" s="114">
        <v>45627</v>
      </c>
      <c r="AA929" s="104" t="s">
        <v>518</v>
      </c>
      <c r="AB929" s="34" t="s">
        <v>3874</v>
      </c>
      <c r="AC929" s="34"/>
      <c r="AD929" s="115" t="s">
        <v>2939</v>
      </c>
      <c r="AE929" s="105"/>
      <c r="AF929" s="205"/>
      <c r="AG929" s="34" t="s">
        <v>520</v>
      </c>
      <c r="AH929" s="34">
        <v>30</v>
      </c>
      <c r="AI929" s="34"/>
      <c r="AJ929" s="34">
        <v>30</v>
      </c>
      <c r="AK929" s="34">
        <f t="shared" si="44"/>
        <v>0</v>
      </c>
      <c r="AL929" s="213">
        <f t="shared" si="42"/>
        <v>0</v>
      </c>
      <c r="AN929" s="214">
        <f t="shared" si="43"/>
        <v>0</v>
      </c>
    </row>
    <row r="930" s="192" customFormat="1" ht="153" hidden="1" spans="1:40">
      <c r="A930" s="33">
        <v>610</v>
      </c>
      <c r="B930" s="34" t="s">
        <v>864</v>
      </c>
      <c r="C930" s="34" t="s">
        <v>1399</v>
      </c>
      <c r="D930" s="34" t="s">
        <v>2934</v>
      </c>
      <c r="E930" s="34" t="s">
        <v>3906</v>
      </c>
      <c r="F930" s="34" t="s">
        <v>366</v>
      </c>
      <c r="G930" s="34" t="s">
        <v>3907</v>
      </c>
      <c r="H930" s="34" t="s">
        <v>48</v>
      </c>
      <c r="I930" s="59" t="s">
        <v>3908</v>
      </c>
      <c r="J930" s="34">
        <v>30</v>
      </c>
      <c r="K930" s="34">
        <v>30</v>
      </c>
      <c r="L930" s="34"/>
      <c r="M930" s="34"/>
      <c r="N930" s="59" t="s">
        <v>3909</v>
      </c>
      <c r="O930" s="59"/>
      <c r="P930" s="156">
        <v>1792</v>
      </c>
      <c r="Q930" s="34" t="s">
        <v>52</v>
      </c>
      <c r="R930" s="34" t="s">
        <v>52</v>
      </c>
      <c r="S930" s="34" t="s">
        <v>52</v>
      </c>
      <c r="T930" s="40" t="s">
        <v>2938</v>
      </c>
      <c r="U930" s="34" t="s">
        <v>371</v>
      </c>
      <c r="V930" s="34" t="s">
        <v>372</v>
      </c>
      <c r="W930" s="87">
        <v>13988998197</v>
      </c>
      <c r="X930" s="34" t="s">
        <v>56</v>
      </c>
      <c r="Y930" s="114">
        <v>45505</v>
      </c>
      <c r="Z930" s="114">
        <v>45627</v>
      </c>
      <c r="AA930" s="104" t="s">
        <v>518</v>
      </c>
      <c r="AB930" s="34" t="s">
        <v>3910</v>
      </c>
      <c r="AC930" s="34"/>
      <c r="AD930" s="115" t="s">
        <v>2939</v>
      </c>
      <c r="AE930" s="105"/>
      <c r="AF930" s="205"/>
      <c r="AG930" s="34" t="s">
        <v>52</v>
      </c>
      <c r="AH930" s="34">
        <v>30</v>
      </c>
      <c r="AI930" s="34">
        <v>30</v>
      </c>
      <c r="AJ930" s="34"/>
      <c r="AK930" s="34">
        <f t="shared" si="44"/>
        <v>0</v>
      </c>
      <c r="AL930" s="213">
        <f t="shared" si="42"/>
        <v>0</v>
      </c>
      <c r="AN930" s="214"/>
    </row>
    <row r="931" s="2" customFormat="1" ht="74" hidden="1" customHeight="1" spans="1:40">
      <c r="A931" s="34">
        <v>611</v>
      </c>
      <c r="B931" s="34" t="s">
        <v>864</v>
      </c>
      <c r="C931" s="37" t="s">
        <v>865</v>
      </c>
      <c r="D931" s="37" t="s">
        <v>866</v>
      </c>
      <c r="E931" s="37" t="s">
        <v>3911</v>
      </c>
      <c r="F931" s="37" t="s">
        <v>121</v>
      </c>
      <c r="G931" s="37" t="s">
        <v>677</v>
      </c>
      <c r="H931" s="37" t="s">
        <v>48</v>
      </c>
      <c r="I931" s="73" t="s">
        <v>3912</v>
      </c>
      <c r="J931" s="34">
        <v>150</v>
      </c>
      <c r="K931" s="34">
        <v>150</v>
      </c>
      <c r="L931" s="33"/>
      <c r="M931" s="33"/>
      <c r="N931" s="55" t="s">
        <v>3913</v>
      </c>
      <c r="O931" s="55"/>
      <c r="P931" s="56">
        <v>82</v>
      </c>
      <c r="Q931" s="33" t="s">
        <v>52</v>
      </c>
      <c r="R931" s="33" t="s">
        <v>52</v>
      </c>
      <c r="S931" s="33" t="s">
        <v>52</v>
      </c>
      <c r="T931" s="33" t="s">
        <v>1580</v>
      </c>
      <c r="U931" s="33" t="s">
        <v>125</v>
      </c>
      <c r="V931" s="33" t="s">
        <v>1581</v>
      </c>
      <c r="W931" s="86">
        <v>13732730487</v>
      </c>
      <c r="X931" s="33" t="s">
        <v>56</v>
      </c>
      <c r="Y931" s="104">
        <v>45352</v>
      </c>
      <c r="Z931" s="104">
        <v>45657</v>
      </c>
      <c r="AA931" s="104" t="s">
        <v>57</v>
      </c>
      <c r="AB931" s="33" t="s">
        <v>1582</v>
      </c>
      <c r="AC931" s="34" t="s">
        <v>3914</v>
      </c>
      <c r="AD931" s="115" t="s">
        <v>1584</v>
      </c>
      <c r="AE931" s="105"/>
      <c r="AF931" s="205">
        <v>2.5</v>
      </c>
      <c r="AG931" s="34" t="s">
        <v>52</v>
      </c>
      <c r="AH931" s="34">
        <v>150</v>
      </c>
      <c r="AI931" s="34">
        <v>30</v>
      </c>
      <c r="AJ931" s="33"/>
      <c r="AK931" s="33">
        <f t="shared" si="44"/>
        <v>120</v>
      </c>
      <c r="AL931" s="213">
        <f t="shared" si="42"/>
        <v>0</v>
      </c>
      <c r="AN931" s="233"/>
    </row>
    <row r="932" s="2" customFormat="1" ht="74" hidden="1" customHeight="1" spans="1:40">
      <c r="A932" s="34">
        <v>612</v>
      </c>
      <c r="B932" s="34" t="s">
        <v>864</v>
      </c>
      <c r="C932" s="37" t="s">
        <v>865</v>
      </c>
      <c r="D932" s="37" t="s">
        <v>866</v>
      </c>
      <c r="E932" s="44" t="s">
        <v>3915</v>
      </c>
      <c r="F932" s="37" t="s">
        <v>68</v>
      </c>
      <c r="G932" s="37" t="s">
        <v>3916</v>
      </c>
      <c r="H932" s="37" t="s">
        <v>48</v>
      </c>
      <c r="I932" s="73" t="s">
        <v>3917</v>
      </c>
      <c r="J932" s="34">
        <v>180</v>
      </c>
      <c r="K932" s="34">
        <v>180</v>
      </c>
      <c r="L932" s="33"/>
      <c r="M932" s="33"/>
      <c r="N932" s="55" t="s">
        <v>3918</v>
      </c>
      <c r="O932" s="55"/>
      <c r="P932" s="56">
        <v>210</v>
      </c>
      <c r="Q932" s="33" t="s">
        <v>52</v>
      </c>
      <c r="R932" s="33" t="s">
        <v>52</v>
      </c>
      <c r="S932" s="33" t="s">
        <v>52</v>
      </c>
      <c r="T932" s="33" t="s">
        <v>1580</v>
      </c>
      <c r="U932" s="33" t="s">
        <v>363</v>
      </c>
      <c r="V932" s="33" t="s">
        <v>3919</v>
      </c>
      <c r="W932" s="86">
        <v>13732799995</v>
      </c>
      <c r="X932" s="33" t="s">
        <v>56</v>
      </c>
      <c r="Y932" s="104">
        <v>45352</v>
      </c>
      <c r="Z932" s="104">
        <v>45657</v>
      </c>
      <c r="AA932" s="104" t="s">
        <v>57</v>
      </c>
      <c r="AB932" s="33" t="s">
        <v>1582</v>
      </c>
      <c r="AC932" s="33"/>
      <c r="AD932" s="115" t="s">
        <v>1584</v>
      </c>
      <c r="AE932" s="105"/>
      <c r="AF932" s="205">
        <v>3</v>
      </c>
      <c r="AG932" s="34" t="s">
        <v>52</v>
      </c>
      <c r="AH932" s="34">
        <v>180</v>
      </c>
      <c r="AI932" s="34">
        <v>30</v>
      </c>
      <c r="AJ932" s="33"/>
      <c r="AK932" s="33">
        <f t="shared" si="44"/>
        <v>150</v>
      </c>
      <c r="AL932" s="213">
        <f t="shared" si="42"/>
        <v>0</v>
      </c>
      <c r="AN932" s="233"/>
    </row>
    <row r="933" s="2" customFormat="1" ht="74" hidden="1" customHeight="1" spans="1:40">
      <c r="A933" s="33">
        <v>613</v>
      </c>
      <c r="B933" s="34" t="s">
        <v>864</v>
      </c>
      <c r="C933" s="37" t="s">
        <v>865</v>
      </c>
      <c r="D933" s="37" t="s">
        <v>866</v>
      </c>
      <c r="E933" s="37" t="s">
        <v>3920</v>
      </c>
      <c r="F933" s="37" t="s">
        <v>112</v>
      </c>
      <c r="G933" s="37" t="s">
        <v>2847</v>
      </c>
      <c r="H933" s="37" t="s">
        <v>48</v>
      </c>
      <c r="I933" s="73" t="s">
        <v>3921</v>
      </c>
      <c r="J933" s="34">
        <v>246</v>
      </c>
      <c r="K933" s="34">
        <v>246</v>
      </c>
      <c r="L933" s="33"/>
      <c r="M933" s="33"/>
      <c r="N933" s="73" t="s">
        <v>3922</v>
      </c>
      <c r="O933" s="73"/>
      <c r="P933" s="171">
        <v>612</v>
      </c>
      <c r="Q933" s="37" t="s">
        <v>52</v>
      </c>
      <c r="R933" s="37" t="s">
        <v>52</v>
      </c>
      <c r="S933" s="37" t="s">
        <v>52</v>
      </c>
      <c r="T933" s="37" t="s">
        <v>1580</v>
      </c>
      <c r="U933" s="37" t="s">
        <v>118</v>
      </c>
      <c r="V933" s="37" t="s">
        <v>3923</v>
      </c>
      <c r="W933" s="91">
        <v>13769505945</v>
      </c>
      <c r="X933" s="33" t="s">
        <v>56</v>
      </c>
      <c r="Y933" s="124">
        <v>45352</v>
      </c>
      <c r="Z933" s="124">
        <v>45657</v>
      </c>
      <c r="AA933" s="104" t="s">
        <v>57</v>
      </c>
      <c r="AB933" s="37" t="s">
        <v>1582</v>
      </c>
      <c r="AC933" s="37"/>
      <c r="AD933" s="115" t="s">
        <v>1584</v>
      </c>
      <c r="AE933" s="105"/>
      <c r="AF933" s="205">
        <v>4.1</v>
      </c>
      <c r="AG933" s="34" t="s">
        <v>52</v>
      </c>
      <c r="AH933" s="34">
        <v>246</v>
      </c>
      <c r="AI933" s="34">
        <v>40</v>
      </c>
      <c r="AJ933" s="33"/>
      <c r="AK933" s="33">
        <f t="shared" si="44"/>
        <v>206</v>
      </c>
      <c r="AL933" s="213">
        <f t="shared" si="42"/>
        <v>0</v>
      </c>
      <c r="AN933" s="233"/>
    </row>
    <row r="934" s="2" customFormat="1" ht="74" hidden="1" customHeight="1" spans="1:40">
      <c r="A934" s="34">
        <v>614</v>
      </c>
      <c r="B934" s="34" t="s">
        <v>864</v>
      </c>
      <c r="C934" s="37" t="s">
        <v>865</v>
      </c>
      <c r="D934" s="37" t="s">
        <v>866</v>
      </c>
      <c r="E934" s="37" t="s">
        <v>3924</v>
      </c>
      <c r="F934" s="37" t="s">
        <v>256</v>
      </c>
      <c r="G934" s="37" t="s">
        <v>2505</v>
      </c>
      <c r="H934" s="37" t="s">
        <v>48</v>
      </c>
      <c r="I934" s="73" t="s">
        <v>3925</v>
      </c>
      <c r="J934" s="34">
        <v>156</v>
      </c>
      <c r="K934" s="34">
        <v>156</v>
      </c>
      <c r="L934" s="33"/>
      <c r="M934" s="33"/>
      <c r="N934" s="73" t="s">
        <v>3926</v>
      </c>
      <c r="O934" s="73"/>
      <c r="P934" s="171">
        <v>613</v>
      </c>
      <c r="Q934" s="37" t="s">
        <v>52</v>
      </c>
      <c r="R934" s="37" t="s">
        <v>52</v>
      </c>
      <c r="S934" s="37" t="s">
        <v>52</v>
      </c>
      <c r="T934" s="37" t="s">
        <v>1580</v>
      </c>
      <c r="U934" s="37" t="s">
        <v>261</v>
      </c>
      <c r="V934" s="37" t="s">
        <v>3927</v>
      </c>
      <c r="W934" s="91">
        <v>18887994700</v>
      </c>
      <c r="X934" s="33" t="s">
        <v>56</v>
      </c>
      <c r="Y934" s="124">
        <v>45352</v>
      </c>
      <c r="Z934" s="124">
        <v>45657</v>
      </c>
      <c r="AA934" s="104" t="s">
        <v>57</v>
      </c>
      <c r="AB934" s="37" t="s">
        <v>1582</v>
      </c>
      <c r="AC934" s="37"/>
      <c r="AD934" s="115" t="s">
        <v>1584</v>
      </c>
      <c r="AE934" s="105"/>
      <c r="AF934" s="205">
        <v>2.6</v>
      </c>
      <c r="AG934" s="34" t="s">
        <v>52</v>
      </c>
      <c r="AH934" s="34">
        <v>156</v>
      </c>
      <c r="AI934" s="34">
        <v>30</v>
      </c>
      <c r="AJ934" s="33"/>
      <c r="AK934" s="33">
        <f t="shared" si="44"/>
        <v>126</v>
      </c>
      <c r="AL934" s="213">
        <f t="shared" si="42"/>
        <v>0</v>
      </c>
      <c r="AN934" s="233"/>
    </row>
    <row r="935" s="2" customFormat="1" ht="74" hidden="1" customHeight="1" spans="1:40">
      <c r="A935" s="34">
        <v>615</v>
      </c>
      <c r="B935" s="34" t="s">
        <v>864</v>
      </c>
      <c r="C935" s="37" t="s">
        <v>865</v>
      </c>
      <c r="D935" s="37" t="s">
        <v>866</v>
      </c>
      <c r="E935" s="37" t="s">
        <v>3928</v>
      </c>
      <c r="F935" s="37" t="s">
        <v>256</v>
      </c>
      <c r="G935" s="37" t="s">
        <v>848</v>
      </c>
      <c r="H935" s="37" t="s">
        <v>48</v>
      </c>
      <c r="I935" s="73" t="s">
        <v>3929</v>
      </c>
      <c r="J935" s="34">
        <v>174</v>
      </c>
      <c r="K935" s="34">
        <v>174</v>
      </c>
      <c r="L935" s="33"/>
      <c r="M935" s="33"/>
      <c r="N935" s="73" t="s">
        <v>3930</v>
      </c>
      <c r="O935" s="73"/>
      <c r="P935" s="171">
        <v>568</v>
      </c>
      <c r="Q935" s="37" t="s">
        <v>52</v>
      </c>
      <c r="R935" s="37" t="s">
        <v>52</v>
      </c>
      <c r="S935" s="37" t="s">
        <v>52</v>
      </c>
      <c r="T935" s="37" t="s">
        <v>1580</v>
      </c>
      <c r="U935" s="37" t="s">
        <v>261</v>
      </c>
      <c r="V935" s="37" t="s">
        <v>3927</v>
      </c>
      <c r="W935" s="91">
        <v>18887994700</v>
      </c>
      <c r="X935" s="33" t="s">
        <v>56</v>
      </c>
      <c r="Y935" s="124">
        <v>45352</v>
      </c>
      <c r="Z935" s="124">
        <v>45657</v>
      </c>
      <c r="AA935" s="104" t="s">
        <v>57</v>
      </c>
      <c r="AB935" s="37" t="s">
        <v>1582</v>
      </c>
      <c r="AC935" s="37"/>
      <c r="AD935" s="115" t="s">
        <v>1584</v>
      </c>
      <c r="AE935" s="105"/>
      <c r="AF935" s="205">
        <v>2.9</v>
      </c>
      <c r="AG935" s="34" t="s">
        <v>52</v>
      </c>
      <c r="AH935" s="34">
        <v>174</v>
      </c>
      <c r="AI935" s="34">
        <v>30</v>
      </c>
      <c r="AJ935" s="33"/>
      <c r="AK935" s="33">
        <f t="shared" si="44"/>
        <v>144</v>
      </c>
      <c r="AL935" s="213">
        <f t="shared" si="42"/>
        <v>0</v>
      </c>
      <c r="AN935" s="233"/>
    </row>
    <row r="936" s="2" customFormat="1" ht="74" hidden="1" customHeight="1" spans="1:40">
      <c r="A936" s="33">
        <v>616</v>
      </c>
      <c r="B936" s="34" t="s">
        <v>864</v>
      </c>
      <c r="C936" s="37" t="s">
        <v>865</v>
      </c>
      <c r="D936" s="37" t="s">
        <v>866</v>
      </c>
      <c r="E936" s="37" t="s">
        <v>3931</v>
      </c>
      <c r="F936" s="37" t="s">
        <v>292</v>
      </c>
      <c r="G936" s="37" t="s">
        <v>3932</v>
      </c>
      <c r="H936" s="37" t="s">
        <v>48</v>
      </c>
      <c r="I936" s="73" t="s">
        <v>3933</v>
      </c>
      <c r="J936" s="34">
        <v>120</v>
      </c>
      <c r="K936" s="34">
        <v>120</v>
      </c>
      <c r="L936" s="33"/>
      <c r="M936" s="33"/>
      <c r="N936" s="73" t="s">
        <v>3934</v>
      </c>
      <c r="O936" s="73"/>
      <c r="P936" s="171">
        <v>1063</v>
      </c>
      <c r="Q936" s="37" t="s">
        <v>52</v>
      </c>
      <c r="R936" s="37" t="s">
        <v>52</v>
      </c>
      <c r="S936" s="37" t="s">
        <v>52</v>
      </c>
      <c r="T936" s="37" t="s">
        <v>1580</v>
      </c>
      <c r="U936" s="37" t="s">
        <v>297</v>
      </c>
      <c r="V936" s="37" t="s">
        <v>3935</v>
      </c>
      <c r="W936" s="91">
        <v>15911516626</v>
      </c>
      <c r="X936" s="33" t="s">
        <v>56</v>
      </c>
      <c r="Y936" s="124">
        <v>45352</v>
      </c>
      <c r="Z936" s="124">
        <v>45657</v>
      </c>
      <c r="AA936" s="104" t="s">
        <v>57</v>
      </c>
      <c r="AB936" s="37" t="s">
        <v>1582</v>
      </c>
      <c r="AC936" s="37"/>
      <c r="AD936" s="115" t="s">
        <v>1584</v>
      </c>
      <c r="AE936" s="105"/>
      <c r="AF936" s="205">
        <v>2</v>
      </c>
      <c r="AG936" s="34" t="s">
        <v>52</v>
      </c>
      <c r="AH936" s="34">
        <v>120</v>
      </c>
      <c r="AI936" s="34">
        <v>20</v>
      </c>
      <c r="AJ936" s="33"/>
      <c r="AK936" s="33">
        <f t="shared" si="44"/>
        <v>100</v>
      </c>
      <c r="AL936" s="213">
        <f t="shared" si="42"/>
        <v>0</v>
      </c>
      <c r="AN936" s="233"/>
    </row>
    <row r="937" s="2" customFormat="1" ht="74" hidden="1" customHeight="1" spans="1:40">
      <c r="A937" s="34">
        <v>617</v>
      </c>
      <c r="B937" s="34" t="s">
        <v>864</v>
      </c>
      <c r="C937" s="37" t="s">
        <v>865</v>
      </c>
      <c r="D937" s="37" t="s">
        <v>866</v>
      </c>
      <c r="E937" s="37" t="s">
        <v>3936</v>
      </c>
      <c r="F937" s="37" t="s">
        <v>292</v>
      </c>
      <c r="G937" s="37" t="s">
        <v>642</v>
      </c>
      <c r="H937" s="37" t="s">
        <v>48</v>
      </c>
      <c r="I937" s="73" t="s">
        <v>3937</v>
      </c>
      <c r="J937" s="34">
        <v>330</v>
      </c>
      <c r="K937" s="34">
        <v>330</v>
      </c>
      <c r="L937" s="33"/>
      <c r="M937" s="33"/>
      <c r="N937" s="73" t="s">
        <v>3938</v>
      </c>
      <c r="O937" s="73"/>
      <c r="P937" s="171">
        <v>763</v>
      </c>
      <c r="Q937" s="37" t="s">
        <v>52</v>
      </c>
      <c r="R937" s="37" t="s">
        <v>52</v>
      </c>
      <c r="S937" s="37" t="s">
        <v>52</v>
      </c>
      <c r="T937" s="37" t="s">
        <v>1580</v>
      </c>
      <c r="U937" s="37" t="s">
        <v>297</v>
      </c>
      <c r="V937" s="37" t="s">
        <v>3935</v>
      </c>
      <c r="W937" s="91">
        <v>15911516626</v>
      </c>
      <c r="X937" s="33" t="s">
        <v>56</v>
      </c>
      <c r="Y937" s="124">
        <v>45352</v>
      </c>
      <c r="Z937" s="124">
        <v>45657</v>
      </c>
      <c r="AA937" s="104" t="s">
        <v>57</v>
      </c>
      <c r="AB937" s="37" t="s">
        <v>1582</v>
      </c>
      <c r="AC937" s="37"/>
      <c r="AD937" s="115" t="s">
        <v>1584</v>
      </c>
      <c r="AE937" s="105"/>
      <c r="AF937" s="205">
        <v>5.5</v>
      </c>
      <c r="AG937" s="34" t="s">
        <v>52</v>
      </c>
      <c r="AH937" s="34">
        <v>330</v>
      </c>
      <c r="AI937" s="34">
        <v>50</v>
      </c>
      <c r="AJ937" s="33"/>
      <c r="AK937" s="33">
        <f t="shared" si="44"/>
        <v>280</v>
      </c>
      <c r="AL937" s="213">
        <f t="shared" si="42"/>
        <v>0</v>
      </c>
      <c r="AN937" s="233"/>
    </row>
    <row r="938" s="2" customFormat="1" ht="74" hidden="1" customHeight="1" spans="1:40">
      <c r="A938" s="34">
        <v>618</v>
      </c>
      <c r="B938" s="34" t="s">
        <v>864</v>
      </c>
      <c r="C938" s="37" t="s">
        <v>865</v>
      </c>
      <c r="D938" s="37" t="s">
        <v>866</v>
      </c>
      <c r="E938" s="37" t="s">
        <v>3939</v>
      </c>
      <c r="F938" s="37" t="s">
        <v>198</v>
      </c>
      <c r="G938" s="37" t="s">
        <v>3790</v>
      </c>
      <c r="H938" s="37" t="s">
        <v>48</v>
      </c>
      <c r="I938" s="73" t="s">
        <v>3940</v>
      </c>
      <c r="J938" s="34">
        <v>222</v>
      </c>
      <c r="K938" s="34">
        <v>222</v>
      </c>
      <c r="L938" s="33"/>
      <c r="M938" s="33"/>
      <c r="N938" s="73" t="s">
        <v>3941</v>
      </c>
      <c r="O938" s="73"/>
      <c r="P938" s="171">
        <v>285</v>
      </c>
      <c r="Q938" s="37" t="s">
        <v>52</v>
      </c>
      <c r="R938" s="37" t="s">
        <v>52</v>
      </c>
      <c r="S938" s="37" t="s">
        <v>52</v>
      </c>
      <c r="T938" s="37" t="s">
        <v>1580</v>
      </c>
      <c r="U938" s="37" t="s">
        <v>203</v>
      </c>
      <c r="V938" s="37" t="s">
        <v>3942</v>
      </c>
      <c r="W938" s="91">
        <v>15924733677</v>
      </c>
      <c r="X938" s="33" t="s">
        <v>56</v>
      </c>
      <c r="Y938" s="124">
        <v>45352</v>
      </c>
      <c r="Z938" s="124">
        <v>45657</v>
      </c>
      <c r="AA938" s="104" t="s">
        <v>57</v>
      </c>
      <c r="AB938" s="37" t="s">
        <v>1582</v>
      </c>
      <c r="AC938" s="37"/>
      <c r="AD938" s="115" t="s">
        <v>1584</v>
      </c>
      <c r="AE938" s="105"/>
      <c r="AF938" s="205">
        <v>3.7</v>
      </c>
      <c r="AG938" s="34" t="s">
        <v>52</v>
      </c>
      <c r="AH938" s="34">
        <v>222</v>
      </c>
      <c r="AI938" s="34">
        <v>40</v>
      </c>
      <c r="AJ938" s="33"/>
      <c r="AK938" s="33">
        <f t="shared" si="44"/>
        <v>182</v>
      </c>
      <c r="AL938" s="213">
        <f t="shared" si="42"/>
        <v>0</v>
      </c>
      <c r="AN938" s="233"/>
    </row>
    <row r="939" s="2" customFormat="1" ht="74" hidden="1" customHeight="1" spans="1:40">
      <c r="A939" s="33">
        <v>619</v>
      </c>
      <c r="B939" s="34" t="s">
        <v>864</v>
      </c>
      <c r="C939" s="37" t="s">
        <v>865</v>
      </c>
      <c r="D939" s="37" t="s">
        <v>866</v>
      </c>
      <c r="E939" s="37" t="s">
        <v>3943</v>
      </c>
      <c r="F939" s="37" t="s">
        <v>198</v>
      </c>
      <c r="G939" s="37" t="s">
        <v>3790</v>
      </c>
      <c r="H939" s="37" t="s">
        <v>48</v>
      </c>
      <c r="I939" s="73" t="s">
        <v>3944</v>
      </c>
      <c r="J939" s="34">
        <v>58.8</v>
      </c>
      <c r="K939" s="34">
        <v>58.8</v>
      </c>
      <c r="L939" s="33"/>
      <c r="M939" s="33"/>
      <c r="N939" s="73" t="s">
        <v>3945</v>
      </c>
      <c r="O939" s="73"/>
      <c r="P939" s="171">
        <v>81</v>
      </c>
      <c r="Q939" s="37" t="s">
        <v>52</v>
      </c>
      <c r="R939" s="37" t="s">
        <v>52</v>
      </c>
      <c r="S939" s="37" t="s">
        <v>52</v>
      </c>
      <c r="T939" s="37" t="s">
        <v>1580</v>
      </c>
      <c r="U939" s="37" t="s">
        <v>203</v>
      </c>
      <c r="V939" s="37" t="s">
        <v>3942</v>
      </c>
      <c r="W939" s="91">
        <v>15924733677</v>
      </c>
      <c r="X939" s="33" t="s">
        <v>56</v>
      </c>
      <c r="Y939" s="124">
        <v>45352</v>
      </c>
      <c r="Z939" s="124">
        <v>45657</v>
      </c>
      <c r="AA939" s="104" t="s">
        <v>57</v>
      </c>
      <c r="AB939" s="37" t="s">
        <v>1582</v>
      </c>
      <c r="AC939" s="37"/>
      <c r="AD939" s="115" t="s">
        <v>1584</v>
      </c>
      <c r="AE939" s="105"/>
      <c r="AF939" s="205">
        <v>0.98</v>
      </c>
      <c r="AG939" s="34" t="s">
        <v>52</v>
      </c>
      <c r="AH939" s="34">
        <v>58.8</v>
      </c>
      <c r="AI939" s="34">
        <v>10</v>
      </c>
      <c r="AJ939" s="33"/>
      <c r="AK939" s="33">
        <f t="shared" si="44"/>
        <v>48.8</v>
      </c>
      <c r="AL939" s="213">
        <f t="shared" si="42"/>
        <v>0</v>
      </c>
      <c r="AN939" s="233"/>
    </row>
    <row r="940" s="2" customFormat="1" ht="74" hidden="1" customHeight="1" spans="1:40">
      <c r="A940" s="34">
        <v>620</v>
      </c>
      <c r="B940" s="34" t="s">
        <v>864</v>
      </c>
      <c r="C940" s="37" t="s">
        <v>865</v>
      </c>
      <c r="D940" s="37" t="s">
        <v>866</v>
      </c>
      <c r="E940" s="37" t="s">
        <v>3946</v>
      </c>
      <c r="F940" s="37" t="s">
        <v>198</v>
      </c>
      <c r="G940" s="37" t="s">
        <v>3790</v>
      </c>
      <c r="H940" s="37" t="s">
        <v>48</v>
      </c>
      <c r="I940" s="73" t="s">
        <v>3947</v>
      </c>
      <c r="J940" s="34">
        <v>39</v>
      </c>
      <c r="K940" s="34">
        <v>39</v>
      </c>
      <c r="L940" s="33"/>
      <c r="M940" s="33"/>
      <c r="N940" s="73" t="s">
        <v>3948</v>
      </c>
      <c r="O940" s="73"/>
      <c r="P940" s="171">
        <v>61</v>
      </c>
      <c r="Q940" s="37" t="s">
        <v>52</v>
      </c>
      <c r="R940" s="37" t="s">
        <v>52</v>
      </c>
      <c r="S940" s="37" t="s">
        <v>52</v>
      </c>
      <c r="T940" s="37" t="s">
        <v>1580</v>
      </c>
      <c r="U940" s="37" t="s">
        <v>203</v>
      </c>
      <c r="V940" s="37" t="s">
        <v>3942</v>
      </c>
      <c r="W940" s="91">
        <v>15924733677</v>
      </c>
      <c r="X940" s="33" t="s">
        <v>56</v>
      </c>
      <c r="Y940" s="124">
        <v>45352</v>
      </c>
      <c r="Z940" s="124">
        <v>45657</v>
      </c>
      <c r="AA940" s="104" t="s">
        <v>57</v>
      </c>
      <c r="AB940" s="37" t="s">
        <v>1582</v>
      </c>
      <c r="AC940" s="37"/>
      <c r="AD940" s="115" t="s">
        <v>1584</v>
      </c>
      <c r="AE940" s="105"/>
      <c r="AF940" s="205">
        <v>0.65</v>
      </c>
      <c r="AG940" s="34" t="s">
        <v>52</v>
      </c>
      <c r="AH940" s="34">
        <v>39</v>
      </c>
      <c r="AI940" s="34">
        <v>7</v>
      </c>
      <c r="AJ940" s="33"/>
      <c r="AK940" s="33">
        <f t="shared" si="44"/>
        <v>32</v>
      </c>
      <c r="AL940" s="213">
        <f t="shared" si="42"/>
        <v>0</v>
      </c>
      <c r="AN940" s="233"/>
    </row>
    <row r="941" s="2" customFormat="1" ht="74" hidden="1" customHeight="1" spans="1:40">
      <c r="A941" s="34">
        <v>621</v>
      </c>
      <c r="B941" s="34" t="s">
        <v>864</v>
      </c>
      <c r="C941" s="37" t="s">
        <v>865</v>
      </c>
      <c r="D941" s="37" t="s">
        <v>866</v>
      </c>
      <c r="E941" s="37" t="s">
        <v>3949</v>
      </c>
      <c r="F941" s="37" t="s">
        <v>198</v>
      </c>
      <c r="G941" s="37" t="s">
        <v>3790</v>
      </c>
      <c r="H941" s="37" t="s">
        <v>48</v>
      </c>
      <c r="I941" s="73" t="s">
        <v>3950</v>
      </c>
      <c r="J941" s="34">
        <v>300</v>
      </c>
      <c r="K941" s="34">
        <v>300</v>
      </c>
      <c r="L941" s="33"/>
      <c r="M941" s="33"/>
      <c r="N941" s="73" t="s">
        <v>3951</v>
      </c>
      <c r="O941" s="73"/>
      <c r="P941" s="171">
        <v>151</v>
      </c>
      <c r="Q941" s="37" t="s">
        <v>52</v>
      </c>
      <c r="R941" s="37" t="s">
        <v>52</v>
      </c>
      <c r="S941" s="37" t="s">
        <v>52</v>
      </c>
      <c r="T941" s="37" t="s">
        <v>1580</v>
      </c>
      <c r="U941" s="37" t="s">
        <v>203</v>
      </c>
      <c r="V941" s="37" t="s">
        <v>3942</v>
      </c>
      <c r="W941" s="91">
        <v>15924733677</v>
      </c>
      <c r="X941" s="33" t="s">
        <v>56</v>
      </c>
      <c r="Y941" s="124">
        <v>45352</v>
      </c>
      <c r="Z941" s="124">
        <v>45657</v>
      </c>
      <c r="AA941" s="104" t="s">
        <v>57</v>
      </c>
      <c r="AB941" s="37" t="s">
        <v>1582</v>
      </c>
      <c r="AC941" s="37"/>
      <c r="AD941" s="115" t="s">
        <v>1584</v>
      </c>
      <c r="AE941" s="105"/>
      <c r="AF941" s="205">
        <v>5</v>
      </c>
      <c r="AG941" s="34" t="s">
        <v>52</v>
      </c>
      <c r="AH941" s="34">
        <v>300</v>
      </c>
      <c r="AI941" s="34">
        <v>50</v>
      </c>
      <c r="AJ941" s="33"/>
      <c r="AK941" s="33">
        <f t="shared" si="44"/>
        <v>250</v>
      </c>
      <c r="AL941" s="213">
        <f t="shared" si="42"/>
        <v>0</v>
      </c>
      <c r="AN941" s="233"/>
    </row>
    <row r="942" s="2" customFormat="1" ht="74" hidden="1" customHeight="1" spans="1:40">
      <c r="A942" s="33">
        <v>622</v>
      </c>
      <c r="B942" s="34" t="s">
        <v>864</v>
      </c>
      <c r="C942" s="37" t="s">
        <v>865</v>
      </c>
      <c r="D942" s="37" t="s">
        <v>866</v>
      </c>
      <c r="E942" s="37" t="s">
        <v>3952</v>
      </c>
      <c r="F942" s="37" t="s">
        <v>198</v>
      </c>
      <c r="G942" s="37" t="s">
        <v>2328</v>
      </c>
      <c r="H942" s="37" t="s">
        <v>48</v>
      </c>
      <c r="I942" s="73" t="s">
        <v>3953</v>
      </c>
      <c r="J942" s="34">
        <v>78</v>
      </c>
      <c r="K942" s="34">
        <v>78</v>
      </c>
      <c r="L942" s="33"/>
      <c r="M942" s="33"/>
      <c r="N942" s="73" t="s">
        <v>3954</v>
      </c>
      <c r="O942" s="73"/>
      <c r="P942" s="171">
        <v>53</v>
      </c>
      <c r="Q942" s="37" t="s">
        <v>52</v>
      </c>
      <c r="R942" s="37" t="s">
        <v>52</v>
      </c>
      <c r="S942" s="37" t="s">
        <v>52</v>
      </c>
      <c r="T942" s="37" t="s">
        <v>1580</v>
      </c>
      <c r="U942" s="37" t="s">
        <v>203</v>
      </c>
      <c r="V942" s="37" t="s">
        <v>3942</v>
      </c>
      <c r="W942" s="91">
        <v>15924733677</v>
      </c>
      <c r="X942" s="33" t="s">
        <v>56</v>
      </c>
      <c r="Y942" s="124">
        <v>45352</v>
      </c>
      <c r="Z942" s="124">
        <v>45657</v>
      </c>
      <c r="AA942" s="104" t="s">
        <v>57</v>
      </c>
      <c r="AB942" s="37" t="s">
        <v>1582</v>
      </c>
      <c r="AC942" s="37"/>
      <c r="AD942" s="115" t="s">
        <v>1584</v>
      </c>
      <c r="AE942" s="105"/>
      <c r="AF942" s="205">
        <v>1.3</v>
      </c>
      <c r="AG942" s="34" t="s">
        <v>52</v>
      </c>
      <c r="AH942" s="34">
        <v>78</v>
      </c>
      <c r="AI942" s="34">
        <v>15</v>
      </c>
      <c r="AJ942" s="33"/>
      <c r="AK942" s="33">
        <f t="shared" si="44"/>
        <v>63</v>
      </c>
      <c r="AL942" s="213">
        <f t="shared" si="42"/>
        <v>0</v>
      </c>
      <c r="AN942" s="233"/>
    </row>
    <row r="943" s="2" customFormat="1" ht="74" hidden="1" customHeight="1" spans="1:40">
      <c r="A943" s="34">
        <v>623</v>
      </c>
      <c r="B943" s="34" t="s">
        <v>864</v>
      </c>
      <c r="C943" s="37" t="s">
        <v>865</v>
      </c>
      <c r="D943" s="37" t="s">
        <v>866</v>
      </c>
      <c r="E943" s="37" t="s">
        <v>3955</v>
      </c>
      <c r="F943" s="37" t="s">
        <v>46</v>
      </c>
      <c r="G943" s="37" t="s">
        <v>835</v>
      </c>
      <c r="H943" s="37" t="s">
        <v>48</v>
      </c>
      <c r="I943" s="73" t="s">
        <v>3956</v>
      </c>
      <c r="J943" s="34">
        <v>186</v>
      </c>
      <c r="K943" s="34">
        <v>186</v>
      </c>
      <c r="L943" s="33"/>
      <c r="M943" s="33"/>
      <c r="N943" s="73" t="s">
        <v>3957</v>
      </c>
      <c r="O943" s="73"/>
      <c r="P943" s="171">
        <v>788</v>
      </c>
      <c r="Q943" s="37" t="s">
        <v>52</v>
      </c>
      <c r="R943" s="37" t="s">
        <v>52</v>
      </c>
      <c r="S943" s="37" t="s">
        <v>52</v>
      </c>
      <c r="T943" s="37" t="s">
        <v>1580</v>
      </c>
      <c r="U943" s="37" t="s">
        <v>447</v>
      </c>
      <c r="V943" s="37" t="s">
        <v>3958</v>
      </c>
      <c r="W943" s="91">
        <v>15924972838</v>
      </c>
      <c r="X943" s="33" t="s">
        <v>56</v>
      </c>
      <c r="Y943" s="124">
        <v>45352</v>
      </c>
      <c r="Z943" s="124">
        <v>45657</v>
      </c>
      <c r="AA943" s="104" t="s">
        <v>57</v>
      </c>
      <c r="AB943" s="37" t="s">
        <v>1582</v>
      </c>
      <c r="AC943" s="37"/>
      <c r="AD943" s="115" t="s">
        <v>1584</v>
      </c>
      <c r="AE943" s="105"/>
      <c r="AF943" s="205">
        <v>3.1</v>
      </c>
      <c r="AG943" s="34" t="s">
        <v>52</v>
      </c>
      <c r="AH943" s="34">
        <v>186</v>
      </c>
      <c r="AI943" s="34">
        <v>35</v>
      </c>
      <c r="AJ943" s="33"/>
      <c r="AK943" s="33">
        <f t="shared" si="44"/>
        <v>151</v>
      </c>
      <c r="AL943" s="213">
        <f t="shared" si="42"/>
        <v>0</v>
      </c>
      <c r="AN943" s="233"/>
    </row>
    <row r="944" s="2" customFormat="1" ht="74" hidden="1" customHeight="1" spans="1:40">
      <c r="A944" s="34">
        <v>624</v>
      </c>
      <c r="B944" s="34" t="s">
        <v>864</v>
      </c>
      <c r="C944" s="37" t="s">
        <v>865</v>
      </c>
      <c r="D944" s="37" t="s">
        <v>866</v>
      </c>
      <c r="E944" s="37" t="s">
        <v>3959</v>
      </c>
      <c r="F944" s="37" t="s">
        <v>270</v>
      </c>
      <c r="G944" s="37" t="s">
        <v>3960</v>
      </c>
      <c r="H944" s="37" t="s">
        <v>48</v>
      </c>
      <c r="I944" s="73" t="s">
        <v>3961</v>
      </c>
      <c r="J944" s="34">
        <v>53.8</v>
      </c>
      <c r="K944" s="34">
        <v>53.8</v>
      </c>
      <c r="L944" s="33"/>
      <c r="M944" s="33"/>
      <c r="N944" s="73" t="s">
        <v>3962</v>
      </c>
      <c r="O944" s="73"/>
      <c r="P944" s="171">
        <v>1791</v>
      </c>
      <c r="Q944" s="37" t="s">
        <v>52</v>
      </c>
      <c r="R944" s="37" t="s">
        <v>52</v>
      </c>
      <c r="S944" s="37" t="s">
        <v>52</v>
      </c>
      <c r="T944" s="37" t="s">
        <v>1580</v>
      </c>
      <c r="U944" s="37" t="s">
        <v>275</v>
      </c>
      <c r="V944" s="37" t="s">
        <v>3963</v>
      </c>
      <c r="W944" s="91">
        <v>15887910650</v>
      </c>
      <c r="X944" s="33" t="s">
        <v>56</v>
      </c>
      <c r="Y944" s="124">
        <v>45352</v>
      </c>
      <c r="Z944" s="124">
        <v>45657</v>
      </c>
      <c r="AA944" s="104" t="s">
        <v>57</v>
      </c>
      <c r="AB944" s="37" t="s">
        <v>1582</v>
      </c>
      <c r="AC944" s="37"/>
      <c r="AD944" s="115" t="s">
        <v>1584</v>
      </c>
      <c r="AE944" s="105"/>
      <c r="AF944" s="205">
        <v>0.897</v>
      </c>
      <c r="AG944" s="34" t="s">
        <v>52</v>
      </c>
      <c r="AH944" s="34">
        <v>53.8</v>
      </c>
      <c r="AI944" s="34">
        <v>10</v>
      </c>
      <c r="AJ944" s="33"/>
      <c r="AK944" s="33">
        <f t="shared" si="44"/>
        <v>43.8</v>
      </c>
      <c r="AL944" s="213">
        <f t="shared" si="42"/>
        <v>0</v>
      </c>
      <c r="AN944" s="233"/>
    </row>
    <row r="945" s="2" customFormat="1" ht="74" hidden="1" customHeight="1" spans="1:40">
      <c r="A945" s="33">
        <v>625</v>
      </c>
      <c r="B945" s="34" t="s">
        <v>864</v>
      </c>
      <c r="C945" s="37" t="s">
        <v>865</v>
      </c>
      <c r="D945" s="37" t="s">
        <v>866</v>
      </c>
      <c r="E945" s="37" t="s">
        <v>3964</v>
      </c>
      <c r="F945" s="37" t="s">
        <v>270</v>
      </c>
      <c r="G945" s="37" t="s">
        <v>2836</v>
      </c>
      <c r="H945" s="37" t="s">
        <v>48</v>
      </c>
      <c r="I945" s="73" t="s">
        <v>3965</v>
      </c>
      <c r="J945" s="34">
        <v>160</v>
      </c>
      <c r="K945" s="34">
        <v>160</v>
      </c>
      <c r="L945" s="33"/>
      <c r="M945" s="33"/>
      <c r="N945" s="73" t="s">
        <v>3966</v>
      </c>
      <c r="O945" s="73"/>
      <c r="P945" s="171">
        <v>2645</v>
      </c>
      <c r="Q945" s="37" t="s">
        <v>52</v>
      </c>
      <c r="R945" s="37" t="s">
        <v>52</v>
      </c>
      <c r="S945" s="37" t="s">
        <v>52</v>
      </c>
      <c r="T945" s="37" t="s">
        <v>1580</v>
      </c>
      <c r="U945" s="37" t="s">
        <v>275</v>
      </c>
      <c r="V945" s="37" t="s">
        <v>3963</v>
      </c>
      <c r="W945" s="91">
        <v>15887910650</v>
      </c>
      <c r="X945" s="33" t="s">
        <v>56</v>
      </c>
      <c r="Y945" s="124">
        <v>45352</v>
      </c>
      <c r="Z945" s="124">
        <v>45657</v>
      </c>
      <c r="AA945" s="104" t="s">
        <v>57</v>
      </c>
      <c r="AB945" s="37" t="s">
        <v>1582</v>
      </c>
      <c r="AC945" s="37"/>
      <c r="AD945" s="115" t="s">
        <v>1584</v>
      </c>
      <c r="AE945" s="105"/>
      <c r="AF945" s="205">
        <v>2.66</v>
      </c>
      <c r="AG945" s="34" t="s">
        <v>52</v>
      </c>
      <c r="AH945" s="34">
        <v>160</v>
      </c>
      <c r="AI945" s="34">
        <v>30</v>
      </c>
      <c r="AJ945" s="33"/>
      <c r="AK945" s="33">
        <f t="shared" si="44"/>
        <v>130</v>
      </c>
      <c r="AL945" s="213">
        <f t="shared" si="42"/>
        <v>0</v>
      </c>
      <c r="AN945" s="233"/>
    </row>
    <row r="946" s="2" customFormat="1" ht="74" hidden="1" customHeight="1" spans="1:40">
      <c r="A946" s="34">
        <v>626</v>
      </c>
      <c r="B946" s="34" t="s">
        <v>864</v>
      </c>
      <c r="C946" s="37" t="s">
        <v>865</v>
      </c>
      <c r="D946" s="37" t="s">
        <v>866</v>
      </c>
      <c r="E946" s="37" t="s">
        <v>3967</v>
      </c>
      <c r="F946" s="37" t="s">
        <v>270</v>
      </c>
      <c r="G946" s="37" t="s">
        <v>2836</v>
      </c>
      <c r="H946" s="37" t="s">
        <v>48</v>
      </c>
      <c r="I946" s="73" t="s">
        <v>3968</v>
      </c>
      <c r="J946" s="34">
        <v>192</v>
      </c>
      <c r="K946" s="34">
        <v>192</v>
      </c>
      <c r="L946" s="33"/>
      <c r="M946" s="33"/>
      <c r="N946" s="73" t="s">
        <v>3969</v>
      </c>
      <c r="O946" s="73"/>
      <c r="P946" s="171">
        <v>1939</v>
      </c>
      <c r="Q946" s="37" t="s">
        <v>52</v>
      </c>
      <c r="R946" s="37" t="s">
        <v>52</v>
      </c>
      <c r="S946" s="37" t="s">
        <v>52</v>
      </c>
      <c r="T946" s="37" t="s">
        <v>1580</v>
      </c>
      <c r="U946" s="37" t="s">
        <v>275</v>
      </c>
      <c r="V946" s="37" t="s">
        <v>3963</v>
      </c>
      <c r="W946" s="91">
        <v>15887910650</v>
      </c>
      <c r="X946" s="33" t="s">
        <v>56</v>
      </c>
      <c r="Y946" s="124">
        <v>45352</v>
      </c>
      <c r="Z946" s="124">
        <v>45657</v>
      </c>
      <c r="AA946" s="104" t="s">
        <v>57</v>
      </c>
      <c r="AB946" s="37" t="s">
        <v>1582</v>
      </c>
      <c r="AC946" s="37"/>
      <c r="AD946" s="115" t="s">
        <v>1584</v>
      </c>
      <c r="AE946" s="105"/>
      <c r="AF946" s="205">
        <v>3.2</v>
      </c>
      <c r="AG946" s="34" t="s">
        <v>52</v>
      </c>
      <c r="AH946" s="34">
        <v>192</v>
      </c>
      <c r="AI946" s="34">
        <v>35</v>
      </c>
      <c r="AJ946" s="33"/>
      <c r="AK946" s="33">
        <f t="shared" si="44"/>
        <v>157</v>
      </c>
      <c r="AL946" s="213">
        <f t="shared" si="42"/>
        <v>0</v>
      </c>
      <c r="AN946" s="233"/>
    </row>
    <row r="947" s="2" customFormat="1" ht="74" hidden="1" customHeight="1" spans="1:40">
      <c r="A947" s="34">
        <v>627</v>
      </c>
      <c r="B947" s="34" t="s">
        <v>864</v>
      </c>
      <c r="C947" s="37" t="s">
        <v>865</v>
      </c>
      <c r="D947" s="37" t="s">
        <v>866</v>
      </c>
      <c r="E947" s="37" t="s">
        <v>3970</v>
      </c>
      <c r="F947" s="37" t="s">
        <v>207</v>
      </c>
      <c r="G947" s="37" t="s">
        <v>3890</v>
      </c>
      <c r="H947" s="37" t="s">
        <v>48</v>
      </c>
      <c r="I947" s="73" t="s">
        <v>3971</v>
      </c>
      <c r="J947" s="34">
        <v>126.6</v>
      </c>
      <c r="K947" s="34">
        <v>126.6</v>
      </c>
      <c r="L947" s="33"/>
      <c r="M947" s="33"/>
      <c r="N947" s="73" t="s">
        <v>3972</v>
      </c>
      <c r="O947" s="73"/>
      <c r="P947" s="171">
        <v>239</v>
      </c>
      <c r="Q947" s="37" t="s">
        <v>52</v>
      </c>
      <c r="R947" s="37" t="s">
        <v>52</v>
      </c>
      <c r="S947" s="37" t="s">
        <v>52</v>
      </c>
      <c r="T947" s="37" t="s">
        <v>1580</v>
      </c>
      <c r="U947" s="37" t="s">
        <v>212</v>
      </c>
      <c r="V947" s="37" t="s">
        <v>2091</v>
      </c>
      <c r="W947" s="91">
        <v>13769653376</v>
      </c>
      <c r="X947" s="33" t="s">
        <v>56</v>
      </c>
      <c r="Y947" s="124">
        <v>45352</v>
      </c>
      <c r="Z947" s="124">
        <v>45657</v>
      </c>
      <c r="AA947" s="104" t="s">
        <v>57</v>
      </c>
      <c r="AB947" s="37" t="s">
        <v>1582</v>
      </c>
      <c r="AC947" s="37"/>
      <c r="AD947" s="115" t="s">
        <v>1584</v>
      </c>
      <c r="AE947" s="105"/>
      <c r="AF947" s="205">
        <v>2.11</v>
      </c>
      <c r="AG947" s="34" t="s">
        <v>52</v>
      </c>
      <c r="AH947" s="34">
        <v>126.6</v>
      </c>
      <c r="AI947" s="34">
        <v>20</v>
      </c>
      <c r="AJ947" s="33"/>
      <c r="AK947" s="33">
        <f t="shared" si="44"/>
        <v>106.6</v>
      </c>
      <c r="AL947" s="213">
        <f t="shared" si="42"/>
        <v>0</v>
      </c>
      <c r="AN947" s="233"/>
    </row>
    <row r="948" s="2" customFormat="1" ht="74" hidden="1" customHeight="1" spans="1:40">
      <c r="A948" s="33">
        <v>628</v>
      </c>
      <c r="B948" s="34" t="s">
        <v>864</v>
      </c>
      <c r="C948" s="37" t="s">
        <v>865</v>
      </c>
      <c r="D948" s="37" t="s">
        <v>866</v>
      </c>
      <c r="E948" s="37" t="s">
        <v>3973</v>
      </c>
      <c r="F948" s="37" t="s">
        <v>207</v>
      </c>
      <c r="G948" s="37" t="s">
        <v>3890</v>
      </c>
      <c r="H948" s="37" t="s">
        <v>48</v>
      </c>
      <c r="I948" s="73" t="s">
        <v>3974</v>
      </c>
      <c r="J948" s="34">
        <v>132.6</v>
      </c>
      <c r="K948" s="34">
        <v>132.6</v>
      </c>
      <c r="L948" s="33"/>
      <c r="M948" s="33"/>
      <c r="N948" s="73" t="s">
        <v>3975</v>
      </c>
      <c r="O948" s="73"/>
      <c r="P948" s="171">
        <v>125</v>
      </c>
      <c r="Q948" s="37" t="s">
        <v>52</v>
      </c>
      <c r="R948" s="37" t="s">
        <v>52</v>
      </c>
      <c r="S948" s="37" t="s">
        <v>52</v>
      </c>
      <c r="T948" s="37" t="s">
        <v>1580</v>
      </c>
      <c r="U948" s="37" t="s">
        <v>212</v>
      </c>
      <c r="V948" s="37" t="s">
        <v>2091</v>
      </c>
      <c r="W948" s="91">
        <v>13769653376</v>
      </c>
      <c r="X948" s="33" t="s">
        <v>56</v>
      </c>
      <c r="Y948" s="124">
        <v>45352</v>
      </c>
      <c r="Z948" s="124">
        <v>45657</v>
      </c>
      <c r="AA948" s="104" t="s">
        <v>57</v>
      </c>
      <c r="AB948" s="37" t="s">
        <v>1582</v>
      </c>
      <c r="AC948" s="37"/>
      <c r="AD948" s="115" t="s">
        <v>1584</v>
      </c>
      <c r="AE948" s="105"/>
      <c r="AF948" s="205">
        <v>2.21</v>
      </c>
      <c r="AG948" s="34" t="s">
        <v>52</v>
      </c>
      <c r="AH948" s="34">
        <v>132.6</v>
      </c>
      <c r="AI948" s="34">
        <v>20</v>
      </c>
      <c r="AJ948" s="33"/>
      <c r="AK948" s="33">
        <f t="shared" si="44"/>
        <v>112.6</v>
      </c>
      <c r="AL948" s="213">
        <f t="shared" si="42"/>
        <v>0</v>
      </c>
      <c r="AN948" s="233"/>
    </row>
    <row r="949" s="2" customFormat="1" ht="74" hidden="1" customHeight="1" spans="1:40">
      <c r="A949" s="34">
        <v>629</v>
      </c>
      <c r="B949" s="34" t="s">
        <v>864</v>
      </c>
      <c r="C949" s="37" t="s">
        <v>865</v>
      </c>
      <c r="D949" s="37" t="s">
        <v>866</v>
      </c>
      <c r="E949" s="37" t="s">
        <v>3976</v>
      </c>
      <c r="F949" s="37" t="s">
        <v>112</v>
      </c>
      <c r="G949" s="37" t="s">
        <v>2297</v>
      </c>
      <c r="H949" s="37" t="s">
        <v>48</v>
      </c>
      <c r="I949" s="73" t="s">
        <v>3929</v>
      </c>
      <c r="J949" s="34">
        <v>174</v>
      </c>
      <c r="K949" s="34">
        <v>174</v>
      </c>
      <c r="L949" s="33"/>
      <c r="M949" s="33"/>
      <c r="N949" s="73" t="s">
        <v>3977</v>
      </c>
      <c r="O949" s="73"/>
      <c r="P949" s="171">
        <v>56</v>
      </c>
      <c r="Q949" s="37" t="s">
        <v>52</v>
      </c>
      <c r="R949" s="37" t="s">
        <v>52</v>
      </c>
      <c r="S949" s="37" t="s">
        <v>52</v>
      </c>
      <c r="T949" s="37" t="s">
        <v>1580</v>
      </c>
      <c r="U949" s="37" t="s">
        <v>118</v>
      </c>
      <c r="V949" s="37" t="s">
        <v>3923</v>
      </c>
      <c r="W949" s="91">
        <v>13769505945</v>
      </c>
      <c r="X949" s="33" t="s">
        <v>56</v>
      </c>
      <c r="Y949" s="124">
        <v>45352</v>
      </c>
      <c r="Z949" s="124">
        <v>45657</v>
      </c>
      <c r="AA949" s="104" t="s">
        <v>57</v>
      </c>
      <c r="AB949" s="37" t="s">
        <v>1582</v>
      </c>
      <c r="AC949" s="37"/>
      <c r="AD949" s="115" t="s">
        <v>1584</v>
      </c>
      <c r="AE949" s="105"/>
      <c r="AF949" s="205">
        <v>2.9</v>
      </c>
      <c r="AG949" s="34" t="s">
        <v>52</v>
      </c>
      <c r="AH949" s="34">
        <v>174</v>
      </c>
      <c r="AI949" s="34">
        <v>30</v>
      </c>
      <c r="AJ949" s="33"/>
      <c r="AK949" s="33">
        <f t="shared" si="44"/>
        <v>144</v>
      </c>
      <c r="AL949" s="213">
        <f t="shared" si="42"/>
        <v>0</v>
      </c>
      <c r="AN949" s="233"/>
    </row>
    <row r="950" s="2" customFormat="1" ht="74" hidden="1" customHeight="1" spans="1:40">
      <c r="A950" s="34">
        <v>630</v>
      </c>
      <c r="B950" s="34" t="s">
        <v>864</v>
      </c>
      <c r="C950" s="37" t="s">
        <v>865</v>
      </c>
      <c r="D950" s="37" t="s">
        <v>866</v>
      </c>
      <c r="E950" s="37" t="s">
        <v>3978</v>
      </c>
      <c r="F950" s="37" t="s">
        <v>46</v>
      </c>
      <c r="G950" s="37" t="s">
        <v>3979</v>
      </c>
      <c r="H950" s="37" t="s">
        <v>48</v>
      </c>
      <c r="I950" s="73" t="s">
        <v>3917</v>
      </c>
      <c r="J950" s="34">
        <v>180</v>
      </c>
      <c r="K950" s="34">
        <v>180</v>
      </c>
      <c r="L950" s="33"/>
      <c r="M950" s="33"/>
      <c r="N950" s="73" t="s">
        <v>3980</v>
      </c>
      <c r="O950" s="73"/>
      <c r="P950" s="171">
        <v>158</v>
      </c>
      <c r="Q950" s="37" t="s">
        <v>52</v>
      </c>
      <c r="R950" s="37" t="s">
        <v>52</v>
      </c>
      <c r="S950" s="37" t="s">
        <v>52</v>
      </c>
      <c r="T950" s="37" t="s">
        <v>1580</v>
      </c>
      <c r="U950" s="37" t="s">
        <v>447</v>
      </c>
      <c r="V950" s="37" t="s">
        <v>3958</v>
      </c>
      <c r="W950" s="91">
        <v>15924972838</v>
      </c>
      <c r="X950" s="33" t="s">
        <v>56</v>
      </c>
      <c r="Y950" s="124">
        <v>45352</v>
      </c>
      <c r="Z950" s="124">
        <v>45657</v>
      </c>
      <c r="AA950" s="104" t="s">
        <v>57</v>
      </c>
      <c r="AB950" s="37" t="s">
        <v>1582</v>
      </c>
      <c r="AC950" s="37"/>
      <c r="AD950" s="115" t="s">
        <v>1584</v>
      </c>
      <c r="AE950" s="105"/>
      <c r="AF950" s="205">
        <v>3</v>
      </c>
      <c r="AG950" s="34" t="s">
        <v>52</v>
      </c>
      <c r="AH950" s="34">
        <v>180</v>
      </c>
      <c r="AI950" s="34">
        <v>30</v>
      </c>
      <c r="AJ950" s="33"/>
      <c r="AK950" s="33">
        <f t="shared" si="44"/>
        <v>150</v>
      </c>
      <c r="AL950" s="213">
        <f t="shared" si="42"/>
        <v>0</v>
      </c>
      <c r="AN950" s="233"/>
    </row>
    <row r="951" s="2" customFormat="1" ht="74" hidden="1" customHeight="1" spans="1:40">
      <c r="A951" s="33">
        <v>631</v>
      </c>
      <c r="B951" s="34" t="s">
        <v>864</v>
      </c>
      <c r="C951" s="37" t="s">
        <v>865</v>
      </c>
      <c r="D951" s="37" t="s">
        <v>866</v>
      </c>
      <c r="E951" s="37" t="s">
        <v>3981</v>
      </c>
      <c r="F951" s="37" t="s">
        <v>402</v>
      </c>
      <c r="G951" s="37" t="s">
        <v>3625</v>
      </c>
      <c r="H951" s="37" t="s">
        <v>48</v>
      </c>
      <c r="I951" s="73" t="s">
        <v>3982</v>
      </c>
      <c r="J951" s="34">
        <v>12</v>
      </c>
      <c r="K951" s="34">
        <v>12</v>
      </c>
      <c r="L951" s="33"/>
      <c r="M951" s="33"/>
      <c r="N951" s="73" t="s">
        <v>3983</v>
      </c>
      <c r="O951" s="73"/>
      <c r="P951" s="171">
        <v>73</v>
      </c>
      <c r="Q951" s="37" t="s">
        <v>52</v>
      </c>
      <c r="R951" s="37" t="s">
        <v>52</v>
      </c>
      <c r="S951" s="37" t="s">
        <v>52</v>
      </c>
      <c r="T951" s="37" t="s">
        <v>1580</v>
      </c>
      <c r="U951" s="37" t="s">
        <v>407</v>
      </c>
      <c r="V951" s="37" t="s">
        <v>663</v>
      </c>
      <c r="W951" s="91">
        <v>13769532197</v>
      </c>
      <c r="X951" s="33" t="s">
        <v>56</v>
      </c>
      <c r="Y951" s="124">
        <v>45352</v>
      </c>
      <c r="Z951" s="124">
        <v>45657</v>
      </c>
      <c r="AA951" s="104" t="s">
        <v>57</v>
      </c>
      <c r="AB951" s="37" t="s">
        <v>1582</v>
      </c>
      <c r="AC951" s="37"/>
      <c r="AD951" s="115" t="s">
        <v>1584</v>
      </c>
      <c r="AE951" s="105"/>
      <c r="AF951" s="205">
        <v>0.2</v>
      </c>
      <c r="AG951" s="34" t="s">
        <v>52</v>
      </c>
      <c r="AH951" s="34">
        <v>12</v>
      </c>
      <c r="AI951" s="34">
        <v>2</v>
      </c>
      <c r="AJ951" s="33"/>
      <c r="AK951" s="33">
        <f t="shared" si="44"/>
        <v>10</v>
      </c>
      <c r="AL951" s="213">
        <f t="shared" si="42"/>
        <v>0</v>
      </c>
      <c r="AN951" s="233"/>
    </row>
    <row r="952" s="2" customFormat="1" ht="74" hidden="1" customHeight="1" spans="1:40">
      <c r="A952" s="34">
        <v>632</v>
      </c>
      <c r="B952" s="34" t="s">
        <v>864</v>
      </c>
      <c r="C952" s="37" t="s">
        <v>865</v>
      </c>
      <c r="D952" s="37" t="s">
        <v>866</v>
      </c>
      <c r="E952" s="37" t="s">
        <v>3984</v>
      </c>
      <c r="F952" s="37" t="s">
        <v>402</v>
      </c>
      <c r="G952" s="37" t="s">
        <v>3985</v>
      </c>
      <c r="H952" s="37" t="s">
        <v>48</v>
      </c>
      <c r="I952" s="73" t="s">
        <v>3986</v>
      </c>
      <c r="J952" s="34">
        <v>1026</v>
      </c>
      <c r="K952" s="34">
        <v>1026</v>
      </c>
      <c r="L952" s="33"/>
      <c r="M952" s="33"/>
      <c r="N952" s="73" t="s">
        <v>3987</v>
      </c>
      <c r="O952" s="73"/>
      <c r="P952" s="171">
        <v>197</v>
      </c>
      <c r="Q952" s="37" t="s">
        <v>52</v>
      </c>
      <c r="R952" s="37" t="s">
        <v>52</v>
      </c>
      <c r="S952" s="37" t="s">
        <v>52</v>
      </c>
      <c r="T952" s="37" t="s">
        <v>1580</v>
      </c>
      <c r="U952" s="37" t="s">
        <v>407</v>
      </c>
      <c r="V952" s="37" t="s">
        <v>663</v>
      </c>
      <c r="W952" s="91">
        <v>13769532197</v>
      </c>
      <c r="X952" s="33" t="s">
        <v>56</v>
      </c>
      <c r="Y952" s="124">
        <v>45352</v>
      </c>
      <c r="Z952" s="124">
        <v>45657</v>
      </c>
      <c r="AA952" s="104" t="s">
        <v>57</v>
      </c>
      <c r="AB952" s="37" t="s">
        <v>1582</v>
      </c>
      <c r="AC952" s="37"/>
      <c r="AD952" s="115" t="s">
        <v>1584</v>
      </c>
      <c r="AE952" s="105"/>
      <c r="AF952" s="205">
        <v>17.1</v>
      </c>
      <c r="AG952" s="34" t="s">
        <v>52</v>
      </c>
      <c r="AH952" s="34">
        <v>1026</v>
      </c>
      <c r="AI952" s="34">
        <v>150</v>
      </c>
      <c r="AJ952" s="33"/>
      <c r="AK952" s="33">
        <f t="shared" si="44"/>
        <v>876</v>
      </c>
      <c r="AL952" s="213">
        <f t="shared" si="42"/>
        <v>0</v>
      </c>
      <c r="AN952" s="233"/>
    </row>
    <row r="953" s="2" customFormat="1" ht="74" hidden="1" customHeight="1" spans="1:40">
      <c r="A953" s="34">
        <v>633</v>
      </c>
      <c r="B953" s="34" t="s">
        <v>864</v>
      </c>
      <c r="C953" s="37" t="s">
        <v>865</v>
      </c>
      <c r="D953" s="37" t="s">
        <v>866</v>
      </c>
      <c r="E953" s="37" t="s">
        <v>3988</v>
      </c>
      <c r="F953" s="37" t="s">
        <v>284</v>
      </c>
      <c r="G953" s="37" t="s">
        <v>3740</v>
      </c>
      <c r="H953" s="37" t="s">
        <v>48</v>
      </c>
      <c r="I953" s="73" t="s">
        <v>3925</v>
      </c>
      <c r="J953" s="34">
        <v>156</v>
      </c>
      <c r="K953" s="34">
        <v>156</v>
      </c>
      <c r="L953" s="33"/>
      <c r="M953" s="33"/>
      <c r="N953" s="73" t="s">
        <v>3989</v>
      </c>
      <c r="O953" s="73"/>
      <c r="P953" s="171">
        <v>258</v>
      </c>
      <c r="Q953" s="37" t="s">
        <v>52</v>
      </c>
      <c r="R953" s="37" t="s">
        <v>52</v>
      </c>
      <c r="S953" s="37" t="s">
        <v>52</v>
      </c>
      <c r="T953" s="37" t="s">
        <v>1580</v>
      </c>
      <c r="U953" s="37" t="s">
        <v>289</v>
      </c>
      <c r="V953" s="37" t="s">
        <v>3990</v>
      </c>
      <c r="W953" s="91">
        <v>15987415789</v>
      </c>
      <c r="X953" s="33" t="s">
        <v>56</v>
      </c>
      <c r="Y953" s="124">
        <v>45352</v>
      </c>
      <c r="Z953" s="124">
        <v>45657</v>
      </c>
      <c r="AA953" s="104" t="s">
        <v>57</v>
      </c>
      <c r="AB953" s="37" t="s">
        <v>1582</v>
      </c>
      <c r="AC953" s="37"/>
      <c r="AD953" s="115" t="s">
        <v>1584</v>
      </c>
      <c r="AE953" s="105"/>
      <c r="AF953" s="205">
        <v>2.6</v>
      </c>
      <c r="AG953" s="34" t="s">
        <v>52</v>
      </c>
      <c r="AH953" s="34">
        <v>156</v>
      </c>
      <c r="AI953" s="34">
        <v>30</v>
      </c>
      <c r="AJ953" s="33"/>
      <c r="AK953" s="33">
        <f t="shared" si="44"/>
        <v>126</v>
      </c>
      <c r="AL953" s="213">
        <f t="shared" si="42"/>
        <v>0</v>
      </c>
      <c r="AN953" s="233"/>
    </row>
    <row r="954" s="2" customFormat="1" ht="74" hidden="1" customHeight="1" spans="1:40">
      <c r="A954" s="33">
        <v>634</v>
      </c>
      <c r="B954" s="34" t="s">
        <v>864</v>
      </c>
      <c r="C954" s="37" t="s">
        <v>865</v>
      </c>
      <c r="D954" s="37" t="s">
        <v>866</v>
      </c>
      <c r="E954" s="37" t="s">
        <v>3991</v>
      </c>
      <c r="F954" s="37" t="s">
        <v>284</v>
      </c>
      <c r="G954" s="37" t="s">
        <v>3992</v>
      </c>
      <c r="H954" s="37" t="s">
        <v>48</v>
      </c>
      <c r="I954" s="73" t="s">
        <v>3925</v>
      </c>
      <c r="J954" s="34">
        <v>156</v>
      </c>
      <c r="K954" s="34">
        <v>156</v>
      </c>
      <c r="L954" s="33"/>
      <c r="M954" s="33"/>
      <c r="N954" s="73" t="s">
        <v>3993</v>
      </c>
      <c r="O954" s="73"/>
      <c r="P954" s="171">
        <v>295</v>
      </c>
      <c r="Q954" s="37" t="s">
        <v>52</v>
      </c>
      <c r="R954" s="37" t="s">
        <v>52</v>
      </c>
      <c r="S954" s="37" t="s">
        <v>52</v>
      </c>
      <c r="T954" s="37" t="s">
        <v>1580</v>
      </c>
      <c r="U954" s="37" t="s">
        <v>289</v>
      </c>
      <c r="V954" s="37" t="s">
        <v>3990</v>
      </c>
      <c r="W954" s="91">
        <v>15987415789</v>
      </c>
      <c r="X954" s="33" t="s">
        <v>56</v>
      </c>
      <c r="Y954" s="124">
        <v>45352</v>
      </c>
      <c r="Z954" s="124">
        <v>45657</v>
      </c>
      <c r="AA954" s="104" t="s">
        <v>57</v>
      </c>
      <c r="AB954" s="37" t="s">
        <v>1582</v>
      </c>
      <c r="AC954" s="37"/>
      <c r="AD954" s="115" t="s">
        <v>1584</v>
      </c>
      <c r="AE954" s="105"/>
      <c r="AF954" s="205">
        <v>2.6</v>
      </c>
      <c r="AG954" s="34" t="s">
        <v>52</v>
      </c>
      <c r="AH954" s="34">
        <v>156</v>
      </c>
      <c r="AI954" s="34">
        <v>30</v>
      </c>
      <c r="AJ954" s="33"/>
      <c r="AK954" s="33">
        <f t="shared" si="44"/>
        <v>126</v>
      </c>
      <c r="AL954" s="213">
        <f t="shared" si="42"/>
        <v>0</v>
      </c>
      <c r="AN954" s="233"/>
    </row>
    <row r="955" s="2" customFormat="1" ht="74" hidden="1" customHeight="1" spans="1:40">
      <c r="A955" s="34">
        <v>635</v>
      </c>
      <c r="B955" s="34" t="s">
        <v>864</v>
      </c>
      <c r="C955" s="37" t="s">
        <v>865</v>
      </c>
      <c r="D955" s="37" t="s">
        <v>866</v>
      </c>
      <c r="E955" s="37" t="s">
        <v>3994</v>
      </c>
      <c r="F955" s="37" t="s">
        <v>450</v>
      </c>
      <c r="G955" s="37" t="s">
        <v>710</v>
      </c>
      <c r="H955" s="37" t="s">
        <v>48</v>
      </c>
      <c r="I955" s="73" t="s">
        <v>3995</v>
      </c>
      <c r="J955" s="34">
        <v>30</v>
      </c>
      <c r="K955" s="34">
        <v>30</v>
      </c>
      <c r="L955" s="33"/>
      <c r="M955" s="33"/>
      <c r="N955" s="73" t="s">
        <v>3996</v>
      </c>
      <c r="O955" s="73"/>
      <c r="P955" s="171">
        <v>36</v>
      </c>
      <c r="Q955" s="37" t="s">
        <v>52</v>
      </c>
      <c r="R955" s="37" t="s">
        <v>52</v>
      </c>
      <c r="S955" s="37" t="s">
        <v>52</v>
      </c>
      <c r="T955" s="37" t="s">
        <v>1580</v>
      </c>
      <c r="U955" s="37" t="s">
        <v>454</v>
      </c>
      <c r="V955" s="37" t="s">
        <v>3997</v>
      </c>
      <c r="W955" s="91">
        <v>13769500315</v>
      </c>
      <c r="X955" s="33" t="s">
        <v>56</v>
      </c>
      <c r="Y955" s="124">
        <v>45352</v>
      </c>
      <c r="Z955" s="124">
        <v>45657</v>
      </c>
      <c r="AA955" s="104" t="s">
        <v>57</v>
      </c>
      <c r="AB955" s="37" t="s">
        <v>1582</v>
      </c>
      <c r="AC955" s="37"/>
      <c r="AD955" s="115" t="s">
        <v>1584</v>
      </c>
      <c r="AE955" s="105"/>
      <c r="AF955" s="205">
        <v>0.5</v>
      </c>
      <c r="AG955" s="34" t="s">
        <v>52</v>
      </c>
      <c r="AH955" s="34">
        <v>30</v>
      </c>
      <c r="AI955" s="34">
        <v>6</v>
      </c>
      <c r="AJ955" s="33"/>
      <c r="AK955" s="33">
        <f t="shared" si="44"/>
        <v>24</v>
      </c>
      <c r="AL955" s="213">
        <f t="shared" si="42"/>
        <v>0</v>
      </c>
      <c r="AN955" s="233"/>
    </row>
    <row r="956" s="2" customFormat="1" ht="74" hidden="1" customHeight="1" spans="1:40">
      <c r="A956" s="34">
        <v>636</v>
      </c>
      <c r="B956" s="34" t="s">
        <v>864</v>
      </c>
      <c r="C956" s="37" t="s">
        <v>865</v>
      </c>
      <c r="D956" s="37" t="s">
        <v>866</v>
      </c>
      <c r="E956" s="37" t="s">
        <v>3998</v>
      </c>
      <c r="F956" s="37" t="s">
        <v>450</v>
      </c>
      <c r="G956" s="37" t="s">
        <v>1179</v>
      </c>
      <c r="H956" s="37" t="s">
        <v>48</v>
      </c>
      <c r="I956" s="73" t="s">
        <v>3999</v>
      </c>
      <c r="J956" s="34">
        <v>36</v>
      </c>
      <c r="K956" s="34">
        <v>36</v>
      </c>
      <c r="L956" s="33"/>
      <c r="M956" s="33"/>
      <c r="N956" s="73" t="s">
        <v>4000</v>
      </c>
      <c r="O956" s="73"/>
      <c r="P956" s="171">
        <v>133</v>
      </c>
      <c r="Q956" s="37" t="s">
        <v>52</v>
      </c>
      <c r="R956" s="37" t="s">
        <v>52</v>
      </c>
      <c r="S956" s="37" t="s">
        <v>52</v>
      </c>
      <c r="T956" s="37" t="s">
        <v>1580</v>
      </c>
      <c r="U956" s="37" t="s">
        <v>454</v>
      </c>
      <c r="V956" s="37" t="s">
        <v>3997</v>
      </c>
      <c r="W956" s="91">
        <v>13769500315</v>
      </c>
      <c r="X956" s="33" t="s">
        <v>56</v>
      </c>
      <c r="Y956" s="124">
        <v>45352</v>
      </c>
      <c r="Z956" s="124">
        <v>45657</v>
      </c>
      <c r="AA956" s="104" t="s">
        <v>57</v>
      </c>
      <c r="AB956" s="37" t="s">
        <v>1582</v>
      </c>
      <c r="AC956" s="37"/>
      <c r="AD956" s="115" t="s">
        <v>1584</v>
      </c>
      <c r="AE956" s="105"/>
      <c r="AF956" s="205">
        <v>0.6</v>
      </c>
      <c r="AG956" s="34" t="s">
        <v>52</v>
      </c>
      <c r="AH956" s="34">
        <v>36</v>
      </c>
      <c r="AI956" s="34">
        <v>7</v>
      </c>
      <c r="AJ956" s="33"/>
      <c r="AK956" s="33">
        <f t="shared" si="44"/>
        <v>29</v>
      </c>
      <c r="AL956" s="213">
        <f t="shared" si="42"/>
        <v>0</v>
      </c>
      <c r="AN956" s="233"/>
    </row>
    <row r="957" s="2" customFormat="1" ht="74" hidden="1" customHeight="1" spans="1:40">
      <c r="A957" s="33">
        <v>637</v>
      </c>
      <c r="B957" s="34" t="s">
        <v>864</v>
      </c>
      <c r="C957" s="37" t="s">
        <v>865</v>
      </c>
      <c r="D957" s="37" t="s">
        <v>866</v>
      </c>
      <c r="E957" s="37" t="s">
        <v>4001</v>
      </c>
      <c r="F957" s="37" t="s">
        <v>591</v>
      </c>
      <c r="G957" s="37" t="s">
        <v>3150</v>
      </c>
      <c r="H957" s="37" t="s">
        <v>48</v>
      </c>
      <c r="I957" s="73" t="s">
        <v>3912</v>
      </c>
      <c r="J957" s="34">
        <v>150</v>
      </c>
      <c r="K957" s="34">
        <v>150</v>
      </c>
      <c r="L957" s="33"/>
      <c r="M957" s="33"/>
      <c r="N957" s="73" t="s">
        <v>4002</v>
      </c>
      <c r="O957" s="73"/>
      <c r="P957" s="171">
        <v>32</v>
      </c>
      <c r="Q957" s="37" t="s">
        <v>52</v>
      </c>
      <c r="R957" s="37" t="s">
        <v>52</v>
      </c>
      <c r="S957" s="37" t="s">
        <v>52</v>
      </c>
      <c r="T957" s="37" t="s">
        <v>1580</v>
      </c>
      <c r="U957" s="37" t="s">
        <v>597</v>
      </c>
      <c r="V957" s="37" t="s">
        <v>4003</v>
      </c>
      <c r="W957" s="91">
        <v>13988911345</v>
      </c>
      <c r="X957" s="33" t="s">
        <v>56</v>
      </c>
      <c r="Y957" s="124">
        <v>45352</v>
      </c>
      <c r="Z957" s="124">
        <v>45657</v>
      </c>
      <c r="AA957" s="104" t="s">
        <v>57</v>
      </c>
      <c r="AB957" s="37" t="s">
        <v>1582</v>
      </c>
      <c r="AC957" s="37"/>
      <c r="AD957" s="115" t="s">
        <v>1584</v>
      </c>
      <c r="AE957" s="105"/>
      <c r="AF957" s="205">
        <v>2.5</v>
      </c>
      <c r="AG957" s="34" t="s">
        <v>52</v>
      </c>
      <c r="AH957" s="34">
        <v>150</v>
      </c>
      <c r="AI957" s="34">
        <v>25</v>
      </c>
      <c r="AJ957" s="33"/>
      <c r="AK957" s="33">
        <f t="shared" si="44"/>
        <v>125</v>
      </c>
      <c r="AL957" s="213">
        <f t="shared" si="42"/>
        <v>0</v>
      </c>
      <c r="AN957" s="233"/>
    </row>
    <row r="958" s="2" customFormat="1" ht="74" hidden="1" customHeight="1" spans="1:40">
      <c r="A958" s="34">
        <v>638</v>
      </c>
      <c r="B958" s="34" t="s">
        <v>864</v>
      </c>
      <c r="C958" s="37" t="s">
        <v>865</v>
      </c>
      <c r="D958" s="37" t="s">
        <v>866</v>
      </c>
      <c r="E958" s="37" t="s">
        <v>4004</v>
      </c>
      <c r="F958" s="37" t="s">
        <v>591</v>
      </c>
      <c r="G958" s="37" t="s">
        <v>3150</v>
      </c>
      <c r="H958" s="37" t="s">
        <v>48</v>
      </c>
      <c r="I958" s="73" t="s">
        <v>4005</v>
      </c>
      <c r="J958" s="34">
        <v>126</v>
      </c>
      <c r="K958" s="34">
        <v>126</v>
      </c>
      <c r="L958" s="33"/>
      <c r="M958" s="33"/>
      <c r="N958" s="73" t="s">
        <v>4006</v>
      </c>
      <c r="O958" s="73"/>
      <c r="P958" s="171">
        <v>38</v>
      </c>
      <c r="Q958" s="37" t="s">
        <v>52</v>
      </c>
      <c r="R958" s="37" t="s">
        <v>52</v>
      </c>
      <c r="S958" s="37" t="s">
        <v>52</v>
      </c>
      <c r="T958" s="37" t="s">
        <v>1580</v>
      </c>
      <c r="U958" s="37" t="s">
        <v>597</v>
      </c>
      <c r="V958" s="37" t="s">
        <v>4003</v>
      </c>
      <c r="W958" s="91">
        <v>13988911345</v>
      </c>
      <c r="X958" s="33" t="s">
        <v>56</v>
      </c>
      <c r="Y958" s="124">
        <v>45352</v>
      </c>
      <c r="Z958" s="124">
        <v>45657</v>
      </c>
      <c r="AA958" s="104" t="s">
        <v>57</v>
      </c>
      <c r="AB958" s="37" t="s">
        <v>1582</v>
      </c>
      <c r="AC958" s="37"/>
      <c r="AD958" s="115" t="s">
        <v>1584</v>
      </c>
      <c r="AE958" s="105"/>
      <c r="AF958" s="205">
        <v>2.1</v>
      </c>
      <c r="AG958" s="34" t="s">
        <v>52</v>
      </c>
      <c r="AH958" s="34">
        <v>126</v>
      </c>
      <c r="AI958" s="34">
        <v>25</v>
      </c>
      <c r="AJ958" s="33"/>
      <c r="AK958" s="33">
        <f t="shared" si="44"/>
        <v>101</v>
      </c>
      <c r="AL958" s="213">
        <f t="shared" si="42"/>
        <v>0</v>
      </c>
      <c r="AN958" s="233"/>
    </row>
    <row r="959" s="2" customFormat="1" ht="74" hidden="1" customHeight="1" spans="1:40">
      <c r="A959" s="34">
        <v>639</v>
      </c>
      <c r="B959" s="34" t="s">
        <v>864</v>
      </c>
      <c r="C959" s="37" t="s">
        <v>865</v>
      </c>
      <c r="D959" s="37" t="s">
        <v>866</v>
      </c>
      <c r="E959" s="37" t="s">
        <v>4007</v>
      </c>
      <c r="F959" s="37" t="s">
        <v>223</v>
      </c>
      <c r="G959" s="37" t="s">
        <v>4008</v>
      </c>
      <c r="H959" s="37" t="s">
        <v>48</v>
      </c>
      <c r="I959" s="73" t="s">
        <v>4005</v>
      </c>
      <c r="J959" s="34">
        <v>126</v>
      </c>
      <c r="K959" s="34">
        <v>126</v>
      </c>
      <c r="L959" s="33"/>
      <c r="M959" s="33"/>
      <c r="N959" s="73" t="s">
        <v>4009</v>
      </c>
      <c r="O959" s="73"/>
      <c r="P959" s="171">
        <v>482</v>
      </c>
      <c r="Q959" s="37" t="s">
        <v>52</v>
      </c>
      <c r="R959" s="37" t="s">
        <v>52</v>
      </c>
      <c r="S959" s="37" t="s">
        <v>52</v>
      </c>
      <c r="T959" s="37" t="s">
        <v>1580</v>
      </c>
      <c r="U959" s="37" t="s">
        <v>228</v>
      </c>
      <c r="V959" s="37" t="s">
        <v>4010</v>
      </c>
      <c r="W959" s="91">
        <v>19306953999</v>
      </c>
      <c r="X959" s="33" t="s">
        <v>56</v>
      </c>
      <c r="Y959" s="124">
        <v>45352</v>
      </c>
      <c r="Z959" s="124">
        <v>45657</v>
      </c>
      <c r="AA959" s="104" t="s">
        <v>57</v>
      </c>
      <c r="AB959" s="37" t="s">
        <v>1582</v>
      </c>
      <c r="AC959" s="37"/>
      <c r="AD959" s="115" t="s">
        <v>1584</v>
      </c>
      <c r="AE959" s="105"/>
      <c r="AF959" s="205">
        <v>2.1</v>
      </c>
      <c r="AG959" s="34" t="s">
        <v>52</v>
      </c>
      <c r="AH959" s="34">
        <v>126</v>
      </c>
      <c r="AI959" s="34">
        <v>20</v>
      </c>
      <c r="AJ959" s="33"/>
      <c r="AK959" s="33">
        <f t="shared" si="44"/>
        <v>106</v>
      </c>
      <c r="AL959" s="213">
        <f t="shared" si="42"/>
        <v>0</v>
      </c>
      <c r="AN959" s="233"/>
    </row>
    <row r="960" s="2" customFormat="1" ht="74" hidden="1" customHeight="1" spans="1:40">
      <c r="A960" s="33">
        <v>640</v>
      </c>
      <c r="B960" s="34" t="s">
        <v>864</v>
      </c>
      <c r="C960" s="37" t="s">
        <v>865</v>
      </c>
      <c r="D960" s="37" t="s">
        <v>866</v>
      </c>
      <c r="E960" s="37" t="s">
        <v>4011</v>
      </c>
      <c r="F960" s="37" t="s">
        <v>366</v>
      </c>
      <c r="G960" s="37" t="s">
        <v>1893</v>
      </c>
      <c r="H960" s="37" t="s">
        <v>48</v>
      </c>
      <c r="I960" s="73" t="s">
        <v>4012</v>
      </c>
      <c r="J960" s="34">
        <v>60</v>
      </c>
      <c r="K960" s="34">
        <v>60</v>
      </c>
      <c r="L960" s="33"/>
      <c r="M960" s="33"/>
      <c r="N960" s="73" t="s">
        <v>4013</v>
      </c>
      <c r="O960" s="73"/>
      <c r="P960" s="171">
        <v>97</v>
      </c>
      <c r="Q960" s="37" t="s">
        <v>52</v>
      </c>
      <c r="R960" s="37" t="s">
        <v>52</v>
      </c>
      <c r="S960" s="37" t="s">
        <v>52</v>
      </c>
      <c r="T960" s="37" t="s">
        <v>1580</v>
      </c>
      <c r="U960" s="37" t="s">
        <v>371</v>
      </c>
      <c r="V960" s="37" t="s">
        <v>4014</v>
      </c>
      <c r="W960" s="91">
        <v>13769871259</v>
      </c>
      <c r="X960" s="33" t="s">
        <v>56</v>
      </c>
      <c r="Y960" s="124">
        <v>45352</v>
      </c>
      <c r="Z960" s="124">
        <v>45657</v>
      </c>
      <c r="AA960" s="104" t="s">
        <v>57</v>
      </c>
      <c r="AB960" s="37" t="s">
        <v>1582</v>
      </c>
      <c r="AC960" s="37"/>
      <c r="AD960" s="115" t="s">
        <v>1584</v>
      </c>
      <c r="AE960" s="105"/>
      <c r="AF960" s="205">
        <v>1</v>
      </c>
      <c r="AG960" s="34" t="s">
        <v>52</v>
      </c>
      <c r="AH960" s="34">
        <v>60</v>
      </c>
      <c r="AI960" s="34">
        <v>10</v>
      </c>
      <c r="AJ960" s="33"/>
      <c r="AK960" s="33">
        <f t="shared" si="44"/>
        <v>50</v>
      </c>
      <c r="AL960" s="213">
        <f t="shared" si="42"/>
        <v>0</v>
      </c>
      <c r="AN960" s="233"/>
    </row>
    <row r="961" s="2" customFormat="1" ht="74" hidden="1" customHeight="1" spans="1:40">
      <c r="A961" s="34">
        <v>641</v>
      </c>
      <c r="B961" s="34" t="s">
        <v>864</v>
      </c>
      <c r="C961" s="37" t="s">
        <v>865</v>
      </c>
      <c r="D961" s="37" t="s">
        <v>866</v>
      </c>
      <c r="E961" s="37" t="s">
        <v>4015</v>
      </c>
      <c r="F961" s="37" t="s">
        <v>366</v>
      </c>
      <c r="G961" s="37" t="s">
        <v>1893</v>
      </c>
      <c r="H961" s="37" t="s">
        <v>48</v>
      </c>
      <c r="I961" s="73" t="s">
        <v>4016</v>
      </c>
      <c r="J961" s="34">
        <v>84</v>
      </c>
      <c r="K961" s="34">
        <v>84</v>
      </c>
      <c r="L961" s="33"/>
      <c r="M961" s="33"/>
      <c r="N961" s="73" t="s">
        <v>4017</v>
      </c>
      <c r="O961" s="73"/>
      <c r="P961" s="171">
        <v>97</v>
      </c>
      <c r="Q961" s="37" t="s">
        <v>52</v>
      </c>
      <c r="R961" s="37" t="s">
        <v>52</v>
      </c>
      <c r="S961" s="37" t="s">
        <v>52</v>
      </c>
      <c r="T961" s="37" t="s">
        <v>1580</v>
      </c>
      <c r="U961" s="37" t="s">
        <v>371</v>
      </c>
      <c r="V961" s="37" t="s">
        <v>4014</v>
      </c>
      <c r="W961" s="91">
        <v>13769871259</v>
      </c>
      <c r="X961" s="33" t="s">
        <v>56</v>
      </c>
      <c r="Y961" s="124">
        <v>45352</v>
      </c>
      <c r="Z961" s="124">
        <v>45657</v>
      </c>
      <c r="AA961" s="104" t="s">
        <v>57</v>
      </c>
      <c r="AB961" s="37" t="s">
        <v>1582</v>
      </c>
      <c r="AC961" s="37"/>
      <c r="AD961" s="115" t="s">
        <v>1584</v>
      </c>
      <c r="AE961" s="105"/>
      <c r="AF961" s="205">
        <v>1.4</v>
      </c>
      <c r="AG961" s="34" t="s">
        <v>52</v>
      </c>
      <c r="AH961" s="34">
        <v>84</v>
      </c>
      <c r="AI961" s="34">
        <v>15</v>
      </c>
      <c r="AJ961" s="33"/>
      <c r="AK961" s="33">
        <f t="shared" si="44"/>
        <v>69</v>
      </c>
      <c r="AL961" s="213">
        <f t="shared" si="42"/>
        <v>0</v>
      </c>
      <c r="AN961" s="233"/>
    </row>
    <row r="962" s="2" customFormat="1" ht="75" hidden="1" customHeight="1" spans="1:40">
      <c r="A962" s="34">
        <v>642</v>
      </c>
      <c r="B962" s="34" t="s">
        <v>864</v>
      </c>
      <c r="C962" s="37" t="s">
        <v>865</v>
      </c>
      <c r="D962" s="37" t="s">
        <v>866</v>
      </c>
      <c r="E962" s="37" t="s">
        <v>4018</v>
      </c>
      <c r="F962" s="37" t="s">
        <v>366</v>
      </c>
      <c r="G962" s="37" t="s">
        <v>1893</v>
      </c>
      <c r="H962" s="37" t="s">
        <v>48</v>
      </c>
      <c r="I962" s="73" t="s">
        <v>4012</v>
      </c>
      <c r="J962" s="34">
        <v>60</v>
      </c>
      <c r="K962" s="34">
        <v>60</v>
      </c>
      <c r="L962" s="33"/>
      <c r="M962" s="33"/>
      <c r="N962" s="73" t="s">
        <v>4019</v>
      </c>
      <c r="O962" s="73"/>
      <c r="P962" s="171">
        <v>97</v>
      </c>
      <c r="Q962" s="37" t="s">
        <v>52</v>
      </c>
      <c r="R962" s="37" t="s">
        <v>52</v>
      </c>
      <c r="S962" s="37" t="s">
        <v>52</v>
      </c>
      <c r="T962" s="37" t="s">
        <v>1580</v>
      </c>
      <c r="U962" s="37" t="s">
        <v>371</v>
      </c>
      <c r="V962" s="37" t="s">
        <v>4014</v>
      </c>
      <c r="W962" s="91">
        <v>13769871259</v>
      </c>
      <c r="X962" s="33" t="s">
        <v>56</v>
      </c>
      <c r="Y962" s="124">
        <v>45352</v>
      </c>
      <c r="Z962" s="124">
        <v>45657</v>
      </c>
      <c r="AA962" s="104" t="s">
        <v>57</v>
      </c>
      <c r="AB962" s="37" t="s">
        <v>1582</v>
      </c>
      <c r="AC962" s="37"/>
      <c r="AD962" s="115" t="s">
        <v>1584</v>
      </c>
      <c r="AE962" s="105"/>
      <c r="AF962" s="205">
        <v>1</v>
      </c>
      <c r="AG962" s="34" t="s">
        <v>52</v>
      </c>
      <c r="AH962" s="34">
        <v>60</v>
      </c>
      <c r="AI962" s="34">
        <v>10</v>
      </c>
      <c r="AJ962" s="33"/>
      <c r="AK962" s="33">
        <f t="shared" si="44"/>
        <v>50</v>
      </c>
      <c r="AL962" s="213">
        <f t="shared" si="42"/>
        <v>0</v>
      </c>
      <c r="AN962" s="233"/>
    </row>
    <row r="963" s="2" customFormat="1" ht="74" hidden="1" customHeight="1" spans="1:40">
      <c r="A963" s="33">
        <v>643</v>
      </c>
      <c r="B963" s="34" t="s">
        <v>864</v>
      </c>
      <c r="C963" s="37" t="s">
        <v>865</v>
      </c>
      <c r="D963" s="37" t="s">
        <v>866</v>
      </c>
      <c r="E963" s="37" t="s">
        <v>4020</v>
      </c>
      <c r="F963" s="37" t="s">
        <v>99</v>
      </c>
      <c r="G963" s="37" t="s">
        <v>4021</v>
      </c>
      <c r="H963" s="37" t="s">
        <v>48</v>
      </c>
      <c r="I963" s="73" t="s">
        <v>4022</v>
      </c>
      <c r="J963" s="34">
        <v>94.2</v>
      </c>
      <c r="K963" s="34">
        <v>94.2</v>
      </c>
      <c r="L963" s="33"/>
      <c r="M963" s="33"/>
      <c r="N963" s="73" t="s">
        <v>4023</v>
      </c>
      <c r="O963" s="73"/>
      <c r="P963" s="171">
        <v>198</v>
      </c>
      <c r="Q963" s="37" t="s">
        <v>52</v>
      </c>
      <c r="R963" s="37" t="s">
        <v>52</v>
      </c>
      <c r="S963" s="37" t="s">
        <v>52</v>
      </c>
      <c r="T963" s="37" t="s">
        <v>1580</v>
      </c>
      <c r="U963" s="37" t="s">
        <v>104</v>
      </c>
      <c r="V963" s="37" t="s">
        <v>4024</v>
      </c>
      <c r="W963" s="91">
        <v>19169353671</v>
      </c>
      <c r="X963" s="33" t="s">
        <v>56</v>
      </c>
      <c r="Y963" s="124">
        <v>45352</v>
      </c>
      <c r="Z963" s="124">
        <v>45657</v>
      </c>
      <c r="AA963" s="104" t="s">
        <v>57</v>
      </c>
      <c r="AB963" s="37" t="s">
        <v>1582</v>
      </c>
      <c r="AC963" s="37"/>
      <c r="AD963" s="115" t="s">
        <v>1584</v>
      </c>
      <c r="AE963" s="105"/>
      <c r="AF963" s="205">
        <v>1.57</v>
      </c>
      <c r="AG963" s="34" t="s">
        <v>52</v>
      </c>
      <c r="AH963" s="34">
        <v>94.2</v>
      </c>
      <c r="AI963" s="34">
        <v>15</v>
      </c>
      <c r="AJ963" s="33"/>
      <c r="AK963" s="33">
        <f t="shared" si="44"/>
        <v>79.2</v>
      </c>
      <c r="AL963" s="213">
        <f t="shared" si="42"/>
        <v>0</v>
      </c>
      <c r="AN963" s="233"/>
    </row>
    <row r="964" s="2" customFormat="1" ht="76" hidden="1" customHeight="1" spans="1:40">
      <c r="A964" s="34">
        <v>644</v>
      </c>
      <c r="B964" s="34" t="s">
        <v>864</v>
      </c>
      <c r="C964" s="37" t="s">
        <v>865</v>
      </c>
      <c r="D964" s="37" t="s">
        <v>866</v>
      </c>
      <c r="E964" s="37" t="s">
        <v>4025</v>
      </c>
      <c r="F964" s="37" t="s">
        <v>99</v>
      </c>
      <c r="G964" s="37" t="s">
        <v>100</v>
      </c>
      <c r="H964" s="37" t="s">
        <v>48</v>
      </c>
      <c r="I964" s="73" t="s">
        <v>3956</v>
      </c>
      <c r="J964" s="34">
        <v>186</v>
      </c>
      <c r="K964" s="34">
        <v>186</v>
      </c>
      <c r="L964" s="33"/>
      <c r="M964" s="33"/>
      <c r="N964" s="73" t="s">
        <v>4026</v>
      </c>
      <c r="O964" s="73"/>
      <c r="P964" s="171">
        <v>154</v>
      </c>
      <c r="Q964" s="37" t="s">
        <v>52</v>
      </c>
      <c r="R964" s="37" t="s">
        <v>52</v>
      </c>
      <c r="S964" s="37" t="s">
        <v>52</v>
      </c>
      <c r="T964" s="37" t="s">
        <v>1580</v>
      </c>
      <c r="U964" s="37" t="s">
        <v>104</v>
      </c>
      <c r="V964" s="37" t="s">
        <v>4024</v>
      </c>
      <c r="W964" s="91">
        <v>19169353671</v>
      </c>
      <c r="X964" s="33" t="s">
        <v>56</v>
      </c>
      <c r="Y964" s="124">
        <v>45352</v>
      </c>
      <c r="Z964" s="124">
        <v>45657</v>
      </c>
      <c r="AA964" s="104" t="s">
        <v>57</v>
      </c>
      <c r="AB964" s="37" t="s">
        <v>1582</v>
      </c>
      <c r="AC964" s="37"/>
      <c r="AD964" s="115" t="s">
        <v>1584</v>
      </c>
      <c r="AE964" s="105"/>
      <c r="AF964" s="205">
        <v>3.1</v>
      </c>
      <c r="AG964" s="34" t="s">
        <v>52</v>
      </c>
      <c r="AH964" s="34">
        <v>186</v>
      </c>
      <c r="AI964" s="34">
        <v>35</v>
      </c>
      <c r="AJ964" s="33"/>
      <c r="AK964" s="33">
        <f t="shared" si="44"/>
        <v>151</v>
      </c>
      <c r="AL964" s="213">
        <f t="shared" si="42"/>
        <v>0</v>
      </c>
      <c r="AN964" s="233"/>
    </row>
    <row r="965" s="2" customFormat="1" ht="75" hidden="1" customHeight="1" spans="1:40">
      <c r="A965" s="34">
        <v>645</v>
      </c>
      <c r="B965" s="34" t="s">
        <v>864</v>
      </c>
      <c r="C965" s="37" t="s">
        <v>865</v>
      </c>
      <c r="D965" s="37" t="s">
        <v>866</v>
      </c>
      <c r="E965" s="37" t="s">
        <v>4027</v>
      </c>
      <c r="F965" s="37" t="s">
        <v>99</v>
      </c>
      <c r="G965" s="37" t="s">
        <v>100</v>
      </c>
      <c r="H965" s="37" t="s">
        <v>48</v>
      </c>
      <c r="I965" s="73" t="s">
        <v>4028</v>
      </c>
      <c r="J965" s="34">
        <v>64.2</v>
      </c>
      <c r="K965" s="34">
        <v>64.2</v>
      </c>
      <c r="L965" s="33"/>
      <c r="M965" s="33"/>
      <c r="N965" s="73" t="s">
        <v>4029</v>
      </c>
      <c r="O965" s="73"/>
      <c r="P965" s="171">
        <v>184</v>
      </c>
      <c r="Q965" s="37" t="s">
        <v>52</v>
      </c>
      <c r="R965" s="37" t="s">
        <v>52</v>
      </c>
      <c r="S965" s="37" t="s">
        <v>52</v>
      </c>
      <c r="T965" s="37" t="s">
        <v>1580</v>
      </c>
      <c r="U965" s="37" t="s">
        <v>104</v>
      </c>
      <c r="V965" s="37" t="s">
        <v>4024</v>
      </c>
      <c r="W965" s="91">
        <v>19169353671</v>
      </c>
      <c r="X965" s="33" t="s">
        <v>56</v>
      </c>
      <c r="Y965" s="124">
        <v>45352</v>
      </c>
      <c r="Z965" s="124">
        <v>45657</v>
      </c>
      <c r="AA965" s="104" t="s">
        <v>57</v>
      </c>
      <c r="AB965" s="37" t="s">
        <v>1582</v>
      </c>
      <c r="AC965" s="37"/>
      <c r="AD965" s="115" t="s">
        <v>1584</v>
      </c>
      <c r="AE965" s="105"/>
      <c r="AF965" s="205">
        <v>1.07</v>
      </c>
      <c r="AG965" s="34" t="s">
        <v>52</v>
      </c>
      <c r="AH965" s="34">
        <v>64.2</v>
      </c>
      <c r="AI965" s="34">
        <v>10</v>
      </c>
      <c r="AJ965" s="33"/>
      <c r="AK965" s="33">
        <f t="shared" si="44"/>
        <v>54.2</v>
      </c>
      <c r="AL965" s="213">
        <f t="shared" si="42"/>
        <v>0</v>
      </c>
      <c r="AN965" s="233"/>
    </row>
    <row r="966" s="2" customFormat="1" ht="75" hidden="1" customHeight="1" spans="1:40">
      <c r="A966" s="33">
        <v>646</v>
      </c>
      <c r="B966" s="34" t="s">
        <v>864</v>
      </c>
      <c r="C966" s="37" t="s">
        <v>865</v>
      </c>
      <c r="D966" s="37" t="s">
        <v>866</v>
      </c>
      <c r="E966" s="37" t="s">
        <v>4030</v>
      </c>
      <c r="F966" s="37" t="s">
        <v>99</v>
      </c>
      <c r="G966" s="37" t="s">
        <v>378</v>
      </c>
      <c r="H966" s="37" t="s">
        <v>48</v>
      </c>
      <c r="I966" s="73" t="s">
        <v>4031</v>
      </c>
      <c r="J966" s="34">
        <v>210</v>
      </c>
      <c r="K966" s="34">
        <v>210</v>
      </c>
      <c r="L966" s="33"/>
      <c r="M966" s="33"/>
      <c r="N966" s="73" t="s">
        <v>4032</v>
      </c>
      <c r="O966" s="73"/>
      <c r="P966" s="171">
        <v>1259</v>
      </c>
      <c r="Q966" s="37" t="s">
        <v>52</v>
      </c>
      <c r="R966" s="37" t="s">
        <v>52</v>
      </c>
      <c r="S966" s="37" t="s">
        <v>52</v>
      </c>
      <c r="T966" s="37" t="s">
        <v>1580</v>
      </c>
      <c r="U966" s="37" t="s">
        <v>104</v>
      </c>
      <c r="V966" s="37" t="s">
        <v>4024</v>
      </c>
      <c r="W966" s="91">
        <v>19169353671</v>
      </c>
      <c r="X966" s="33" t="s">
        <v>56</v>
      </c>
      <c r="Y966" s="124">
        <v>45352</v>
      </c>
      <c r="Z966" s="124">
        <v>45657</v>
      </c>
      <c r="AA966" s="104" t="s">
        <v>57</v>
      </c>
      <c r="AB966" s="37" t="s">
        <v>1582</v>
      </c>
      <c r="AC966" s="37"/>
      <c r="AD966" s="115" t="s">
        <v>1584</v>
      </c>
      <c r="AE966" s="105"/>
      <c r="AF966" s="205">
        <v>3.5</v>
      </c>
      <c r="AG966" s="34" t="s">
        <v>52</v>
      </c>
      <c r="AH966" s="34">
        <v>210</v>
      </c>
      <c r="AI966" s="34">
        <v>40</v>
      </c>
      <c r="AJ966" s="33"/>
      <c r="AK966" s="33">
        <f t="shared" si="44"/>
        <v>170</v>
      </c>
      <c r="AL966" s="213">
        <f t="shared" si="42"/>
        <v>0</v>
      </c>
      <c r="AN966" s="233"/>
    </row>
    <row r="967" s="2" customFormat="1" ht="63.75" hidden="1" spans="1:40">
      <c r="A967" s="34">
        <v>647</v>
      </c>
      <c r="B967" s="34" t="s">
        <v>864</v>
      </c>
      <c r="C967" s="37" t="s">
        <v>865</v>
      </c>
      <c r="D967" s="37" t="s">
        <v>866</v>
      </c>
      <c r="E967" s="37" t="s">
        <v>4033</v>
      </c>
      <c r="F967" s="37" t="s">
        <v>99</v>
      </c>
      <c r="G967" s="37" t="s">
        <v>378</v>
      </c>
      <c r="H967" s="37" t="s">
        <v>48</v>
      </c>
      <c r="I967" s="73" t="s">
        <v>4031</v>
      </c>
      <c r="J967" s="34">
        <v>210</v>
      </c>
      <c r="K967" s="34">
        <v>210</v>
      </c>
      <c r="L967" s="33"/>
      <c r="M967" s="33"/>
      <c r="N967" s="73" t="s">
        <v>4034</v>
      </c>
      <c r="O967" s="73"/>
      <c r="P967" s="171">
        <v>183</v>
      </c>
      <c r="Q967" s="37" t="s">
        <v>52</v>
      </c>
      <c r="R967" s="37" t="s">
        <v>52</v>
      </c>
      <c r="S967" s="37" t="s">
        <v>52</v>
      </c>
      <c r="T967" s="37" t="s">
        <v>1580</v>
      </c>
      <c r="U967" s="37" t="s">
        <v>104</v>
      </c>
      <c r="V967" s="37" t="s">
        <v>4024</v>
      </c>
      <c r="W967" s="91">
        <v>19169353671</v>
      </c>
      <c r="X967" s="33" t="s">
        <v>56</v>
      </c>
      <c r="Y967" s="124">
        <v>45352</v>
      </c>
      <c r="Z967" s="124">
        <v>45657</v>
      </c>
      <c r="AA967" s="104" t="s">
        <v>57</v>
      </c>
      <c r="AB967" s="37" t="s">
        <v>1582</v>
      </c>
      <c r="AC967" s="37"/>
      <c r="AD967" s="115" t="s">
        <v>1584</v>
      </c>
      <c r="AE967" s="105"/>
      <c r="AF967" s="205">
        <v>3.5</v>
      </c>
      <c r="AG967" s="34" t="s">
        <v>52</v>
      </c>
      <c r="AH967" s="34">
        <v>210</v>
      </c>
      <c r="AI967" s="34">
        <v>40</v>
      </c>
      <c r="AJ967" s="33"/>
      <c r="AK967" s="33">
        <f t="shared" si="44"/>
        <v>170</v>
      </c>
      <c r="AL967" s="213">
        <f t="shared" si="42"/>
        <v>0</v>
      </c>
      <c r="AN967" s="233"/>
    </row>
    <row r="968" s="2" customFormat="1" ht="51" hidden="1" spans="1:40">
      <c r="A968" s="34">
        <v>648</v>
      </c>
      <c r="B968" s="34" t="s">
        <v>864</v>
      </c>
      <c r="C968" s="37" t="s">
        <v>865</v>
      </c>
      <c r="D968" s="37" t="s">
        <v>866</v>
      </c>
      <c r="E968" s="37" t="s">
        <v>4035</v>
      </c>
      <c r="F968" s="37" t="s">
        <v>99</v>
      </c>
      <c r="G968" s="37" t="s">
        <v>378</v>
      </c>
      <c r="H968" s="37" t="s">
        <v>48</v>
      </c>
      <c r="I968" s="73" t="s">
        <v>4036</v>
      </c>
      <c r="J968" s="34">
        <v>96</v>
      </c>
      <c r="K968" s="34">
        <v>96</v>
      </c>
      <c r="L968" s="33"/>
      <c r="M968" s="33"/>
      <c r="N968" s="73" t="s">
        <v>4037</v>
      </c>
      <c r="O968" s="73"/>
      <c r="P968" s="171">
        <v>651</v>
      </c>
      <c r="Q968" s="37" t="s">
        <v>52</v>
      </c>
      <c r="R968" s="37" t="s">
        <v>52</v>
      </c>
      <c r="S968" s="37" t="s">
        <v>52</v>
      </c>
      <c r="T968" s="37" t="s">
        <v>1580</v>
      </c>
      <c r="U968" s="37" t="s">
        <v>104</v>
      </c>
      <c r="V968" s="37" t="s">
        <v>4024</v>
      </c>
      <c r="W968" s="91">
        <v>19169353671</v>
      </c>
      <c r="X968" s="33" t="s">
        <v>56</v>
      </c>
      <c r="Y968" s="124">
        <v>45352</v>
      </c>
      <c r="Z968" s="124">
        <v>45657</v>
      </c>
      <c r="AA968" s="104" t="s">
        <v>57</v>
      </c>
      <c r="AB968" s="37" t="s">
        <v>1582</v>
      </c>
      <c r="AC968" s="37"/>
      <c r="AD968" s="115" t="s">
        <v>1584</v>
      </c>
      <c r="AE968" s="105"/>
      <c r="AF968" s="205">
        <v>1.6</v>
      </c>
      <c r="AG968" s="34" t="s">
        <v>52</v>
      </c>
      <c r="AH968" s="34">
        <v>96</v>
      </c>
      <c r="AI968" s="34">
        <v>15</v>
      </c>
      <c r="AJ968" s="33"/>
      <c r="AK968" s="33">
        <f t="shared" si="44"/>
        <v>81</v>
      </c>
      <c r="AL968" s="213">
        <f t="shared" si="42"/>
        <v>0</v>
      </c>
      <c r="AN968" s="233"/>
    </row>
    <row r="969" s="2" customFormat="1" ht="76" hidden="1" customHeight="1" spans="1:40">
      <c r="A969" s="33">
        <v>649</v>
      </c>
      <c r="B969" s="34" t="s">
        <v>864</v>
      </c>
      <c r="C969" s="37" t="s">
        <v>865</v>
      </c>
      <c r="D969" s="37" t="s">
        <v>866</v>
      </c>
      <c r="E969" s="37" t="s">
        <v>4038</v>
      </c>
      <c r="F969" s="37" t="s">
        <v>99</v>
      </c>
      <c r="G969" s="37" t="s">
        <v>378</v>
      </c>
      <c r="H969" s="37" t="s">
        <v>48</v>
      </c>
      <c r="I969" s="73" t="s">
        <v>3968</v>
      </c>
      <c r="J969" s="34">
        <v>192</v>
      </c>
      <c r="K969" s="34">
        <v>192</v>
      </c>
      <c r="L969" s="33"/>
      <c r="M969" s="33"/>
      <c r="N969" s="73" t="s">
        <v>4039</v>
      </c>
      <c r="O969" s="73"/>
      <c r="P969" s="171">
        <v>1701</v>
      </c>
      <c r="Q969" s="37" t="s">
        <v>52</v>
      </c>
      <c r="R969" s="37" t="s">
        <v>52</v>
      </c>
      <c r="S969" s="37" t="s">
        <v>52</v>
      </c>
      <c r="T969" s="37" t="s">
        <v>1580</v>
      </c>
      <c r="U969" s="37" t="s">
        <v>104</v>
      </c>
      <c r="V969" s="37" t="s">
        <v>4024</v>
      </c>
      <c r="W969" s="91">
        <v>19169353671</v>
      </c>
      <c r="X969" s="33" t="s">
        <v>56</v>
      </c>
      <c r="Y969" s="124">
        <v>45352</v>
      </c>
      <c r="Z969" s="124">
        <v>45657</v>
      </c>
      <c r="AA969" s="104" t="s">
        <v>57</v>
      </c>
      <c r="AB969" s="37" t="s">
        <v>1582</v>
      </c>
      <c r="AC969" s="37"/>
      <c r="AD969" s="115" t="s">
        <v>1584</v>
      </c>
      <c r="AE969" s="105"/>
      <c r="AF969" s="205">
        <v>3.2</v>
      </c>
      <c r="AG969" s="34" t="s">
        <v>52</v>
      </c>
      <c r="AH969" s="34">
        <v>192</v>
      </c>
      <c r="AI969" s="34">
        <v>30</v>
      </c>
      <c r="AJ969" s="33"/>
      <c r="AK969" s="33">
        <f t="shared" si="44"/>
        <v>162</v>
      </c>
      <c r="AL969" s="213">
        <f t="shared" si="42"/>
        <v>0</v>
      </c>
      <c r="AN969" s="233"/>
    </row>
    <row r="970" s="2" customFormat="1" ht="76" hidden="1" customHeight="1" spans="1:40">
      <c r="A970" s="34">
        <v>650</v>
      </c>
      <c r="B970" s="34" t="s">
        <v>864</v>
      </c>
      <c r="C970" s="37" t="s">
        <v>865</v>
      </c>
      <c r="D970" s="37" t="s">
        <v>866</v>
      </c>
      <c r="E970" s="37" t="s">
        <v>4040</v>
      </c>
      <c r="F970" s="37" t="s">
        <v>99</v>
      </c>
      <c r="G970" s="37" t="s">
        <v>378</v>
      </c>
      <c r="H970" s="37" t="s">
        <v>48</v>
      </c>
      <c r="I970" s="73" t="s">
        <v>4041</v>
      </c>
      <c r="J970" s="34">
        <v>252</v>
      </c>
      <c r="K970" s="34">
        <v>252</v>
      </c>
      <c r="L970" s="33"/>
      <c r="M970" s="33"/>
      <c r="N970" s="73" t="s">
        <v>4042</v>
      </c>
      <c r="O970" s="73"/>
      <c r="P970" s="171">
        <v>1701</v>
      </c>
      <c r="Q970" s="37" t="s">
        <v>52</v>
      </c>
      <c r="R970" s="37" t="s">
        <v>52</v>
      </c>
      <c r="S970" s="37" t="s">
        <v>52</v>
      </c>
      <c r="T970" s="37" t="s">
        <v>1580</v>
      </c>
      <c r="U970" s="37" t="s">
        <v>104</v>
      </c>
      <c r="V970" s="37" t="s">
        <v>4024</v>
      </c>
      <c r="W970" s="91">
        <v>19169353671</v>
      </c>
      <c r="X970" s="33" t="s">
        <v>56</v>
      </c>
      <c r="Y970" s="124">
        <v>45352</v>
      </c>
      <c r="Z970" s="124">
        <v>45657</v>
      </c>
      <c r="AA970" s="104" t="s">
        <v>57</v>
      </c>
      <c r="AB970" s="37" t="s">
        <v>1582</v>
      </c>
      <c r="AC970" s="37"/>
      <c r="AD970" s="115" t="s">
        <v>1584</v>
      </c>
      <c r="AE970" s="105"/>
      <c r="AF970" s="205">
        <v>4.2</v>
      </c>
      <c r="AG970" s="34" t="s">
        <v>52</v>
      </c>
      <c r="AH970" s="34">
        <v>252</v>
      </c>
      <c r="AI970" s="34">
        <v>40</v>
      </c>
      <c r="AJ970" s="33"/>
      <c r="AK970" s="33">
        <f t="shared" si="44"/>
        <v>212</v>
      </c>
      <c r="AL970" s="213">
        <f t="shared" si="42"/>
        <v>0</v>
      </c>
      <c r="AN970" s="233"/>
    </row>
    <row r="971" s="2" customFormat="1" ht="75" hidden="1" customHeight="1" spans="1:40">
      <c r="A971" s="34">
        <v>651</v>
      </c>
      <c r="B971" s="34" t="s">
        <v>864</v>
      </c>
      <c r="C971" s="37" t="s">
        <v>865</v>
      </c>
      <c r="D971" s="37" t="s">
        <v>866</v>
      </c>
      <c r="E971" s="37" t="s">
        <v>4043</v>
      </c>
      <c r="F971" s="37" t="s">
        <v>99</v>
      </c>
      <c r="G971" s="37" t="s">
        <v>378</v>
      </c>
      <c r="H971" s="37" t="s">
        <v>48</v>
      </c>
      <c r="I971" s="73" t="s">
        <v>4044</v>
      </c>
      <c r="J971" s="34">
        <v>288</v>
      </c>
      <c r="K971" s="34">
        <v>288</v>
      </c>
      <c r="L971" s="33"/>
      <c r="M971" s="33"/>
      <c r="N971" s="73" t="s">
        <v>4045</v>
      </c>
      <c r="O971" s="73"/>
      <c r="P971" s="171">
        <v>1701</v>
      </c>
      <c r="Q971" s="37" t="s">
        <v>52</v>
      </c>
      <c r="R971" s="37" t="s">
        <v>52</v>
      </c>
      <c r="S971" s="37" t="s">
        <v>52</v>
      </c>
      <c r="T971" s="37" t="s">
        <v>1580</v>
      </c>
      <c r="U971" s="37" t="s">
        <v>104</v>
      </c>
      <c r="V971" s="37" t="s">
        <v>4024</v>
      </c>
      <c r="W971" s="91">
        <v>19169353671</v>
      </c>
      <c r="X971" s="33" t="s">
        <v>56</v>
      </c>
      <c r="Y971" s="124">
        <v>45352</v>
      </c>
      <c r="Z971" s="124">
        <v>45657</v>
      </c>
      <c r="AA971" s="104" t="s">
        <v>57</v>
      </c>
      <c r="AB971" s="37" t="s">
        <v>1582</v>
      </c>
      <c r="AC971" s="37"/>
      <c r="AD971" s="115" t="s">
        <v>1584</v>
      </c>
      <c r="AE971" s="105"/>
      <c r="AF971" s="205">
        <v>4.8</v>
      </c>
      <c r="AG971" s="34" t="s">
        <v>52</v>
      </c>
      <c r="AH971" s="34">
        <v>288</v>
      </c>
      <c r="AI971" s="34">
        <v>50</v>
      </c>
      <c r="AJ971" s="33"/>
      <c r="AK971" s="33">
        <f t="shared" si="44"/>
        <v>238</v>
      </c>
      <c r="AL971" s="213">
        <f t="shared" si="42"/>
        <v>0</v>
      </c>
      <c r="AN971" s="233"/>
    </row>
    <row r="972" s="2" customFormat="1" ht="76" hidden="1" customHeight="1" spans="1:40">
      <c r="A972" s="33">
        <v>652</v>
      </c>
      <c r="B972" s="34" t="s">
        <v>864</v>
      </c>
      <c r="C972" s="37" t="s">
        <v>865</v>
      </c>
      <c r="D972" s="37" t="s">
        <v>866</v>
      </c>
      <c r="E972" s="37" t="s">
        <v>4046</v>
      </c>
      <c r="F972" s="37" t="s">
        <v>121</v>
      </c>
      <c r="G972" s="37" t="s">
        <v>4047</v>
      </c>
      <c r="H972" s="37" t="s">
        <v>48</v>
      </c>
      <c r="I972" s="73" t="s">
        <v>4048</v>
      </c>
      <c r="J972" s="34">
        <v>90</v>
      </c>
      <c r="K972" s="34">
        <v>90</v>
      </c>
      <c r="L972" s="33"/>
      <c r="M972" s="33"/>
      <c r="N972" s="73" t="s">
        <v>4049</v>
      </c>
      <c r="O972" s="73"/>
      <c r="P972" s="171">
        <v>80</v>
      </c>
      <c r="Q972" s="37" t="s">
        <v>52</v>
      </c>
      <c r="R972" s="37" t="s">
        <v>52</v>
      </c>
      <c r="S972" s="37" t="s">
        <v>52</v>
      </c>
      <c r="T972" s="37" t="s">
        <v>1580</v>
      </c>
      <c r="U972" s="37" t="s">
        <v>125</v>
      </c>
      <c r="V972" s="37" t="s">
        <v>1581</v>
      </c>
      <c r="W972" s="91">
        <v>13732730487</v>
      </c>
      <c r="X972" s="33" t="s">
        <v>56</v>
      </c>
      <c r="Y972" s="124">
        <v>45352</v>
      </c>
      <c r="Z972" s="124">
        <v>45657</v>
      </c>
      <c r="AA972" s="104" t="s">
        <v>57</v>
      </c>
      <c r="AB972" s="37" t="s">
        <v>1582</v>
      </c>
      <c r="AC972" s="37"/>
      <c r="AD972" s="115" t="s">
        <v>1584</v>
      </c>
      <c r="AE972" s="105"/>
      <c r="AF972" s="205">
        <v>1.5</v>
      </c>
      <c r="AG972" s="34" t="s">
        <v>52</v>
      </c>
      <c r="AH972" s="34">
        <v>90</v>
      </c>
      <c r="AI972" s="34">
        <v>15</v>
      </c>
      <c r="AJ972" s="33"/>
      <c r="AK972" s="33">
        <f t="shared" si="44"/>
        <v>75</v>
      </c>
      <c r="AL972" s="213">
        <f t="shared" si="42"/>
        <v>0</v>
      </c>
      <c r="AN972" s="233"/>
    </row>
    <row r="973" s="2" customFormat="1" ht="74" hidden="1" customHeight="1" spans="1:40">
      <c r="A973" s="34">
        <v>653</v>
      </c>
      <c r="B973" s="34" t="s">
        <v>864</v>
      </c>
      <c r="C973" s="37" t="s">
        <v>865</v>
      </c>
      <c r="D973" s="37" t="s">
        <v>866</v>
      </c>
      <c r="E973" s="37" t="s">
        <v>4050</v>
      </c>
      <c r="F973" s="37" t="s">
        <v>121</v>
      </c>
      <c r="G973" s="37" t="s">
        <v>2825</v>
      </c>
      <c r="H973" s="37" t="s">
        <v>48</v>
      </c>
      <c r="I973" s="73" t="s">
        <v>3912</v>
      </c>
      <c r="J973" s="34">
        <v>150</v>
      </c>
      <c r="K973" s="34">
        <v>150</v>
      </c>
      <c r="L973" s="33"/>
      <c r="M973" s="33"/>
      <c r="N973" s="73" t="s">
        <v>4051</v>
      </c>
      <c r="O973" s="73"/>
      <c r="P973" s="171">
        <v>162</v>
      </c>
      <c r="Q973" s="37" t="s">
        <v>52</v>
      </c>
      <c r="R973" s="37" t="s">
        <v>52</v>
      </c>
      <c r="S973" s="37" t="s">
        <v>52</v>
      </c>
      <c r="T973" s="37" t="s">
        <v>1580</v>
      </c>
      <c r="U973" s="37" t="s">
        <v>125</v>
      </c>
      <c r="V973" s="37" t="s">
        <v>1581</v>
      </c>
      <c r="W973" s="91">
        <v>13732730487</v>
      </c>
      <c r="X973" s="33" t="s">
        <v>56</v>
      </c>
      <c r="Y973" s="124">
        <v>45352</v>
      </c>
      <c r="Z973" s="124">
        <v>45657</v>
      </c>
      <c r="AA973" s="104" t="s">
        <v>57</v>
      </c>
      <c r="AB973" s="37" t="s">
        <v>1582</v>
      </c>
      <c r="AC973" s="37"/>
      <c r="AD973" s="115" t="s">
        <v>1584</v>
      </c>
      <c r="AE973" s="105"/>
      <c r="AF973" s="205">
        <v>2.5</v>
      </c>
      <c r="AG973" s="34" t="s">
        <v>52</v>
      </c>
      <c r="AH973" s="34">
        <v>150</v>
      </c>
      <c r="AI973" s="34">
        <v>25</v>
      </c>
      <c r="AJ973" s="33"/>
      <c r="AK973" s="33">
        <f t="shared" si="44"/>
        <v>125</v>
      </c>
      <c r="AL973" s="213">
        <f t="shared" si="42"/>
        <v>0</v>
      </c>
      <c r="AN973" s="233"/>
    </row>
    <row r="974" s="2" customFormat="1" ht="74" hidden="1" customHeight="1" spans="1:40">
      <c r="A974" s="34">
        <v>654</v>
      </c>
      <c r="B974" s="34" t="s">
        <v>864</v>
      </c>
      <c r="C974" s="37" t="s">
        <v>865</v>
      </c>
      <c r="D974" s="37" t="s">
        <v>866</v>
      </c>
      <c r="E974" s="37" t="s">
        <v>4052</v>
      </c>
      <c r="F974" s="37" t="s">
        <v>179</v>
      </c>
      <c r="G974" s="37" t="s">
        <v>192</v>
      </c>
      <c r="H974" s="37" t="s">
        <v>48</v>
      </c>
      <c r="I974" s="73" t="s">
        <v>4053</v>
      </c>
      <c r="J974" s="34">
        <v>72</v>
      </c>
      <c r="K974" s="34">
        <v>72</v>
      </c>
      <c r="L974" s="33"/>
      <c r="M974" s="33"/>
      <c r="N974" s="73" t="s">
        <v>4054</v>
      </c>
      <c r="O974" s="73"/>
      <c r="P974" s="171">
        <v>134</v>
      </c>
      <c r="Q974" s="37" t="s">
        <v>52</v>
      </c>
      <c r="R974" s="37" t="s">
        <v>52</v>
      </c>
      <c r="S974" s="37" t="s">
        <v>52</v>
      </c>
      <c r="T974" s="37" t="s">
        <v>1580</v>
      </c>
      <c r="U974" s="37" t="s">
        <v>184</v>
      </c>
      <c r="V974" s="37" t="s">
        <v>4055</v>
      </c>
      <c r="W974" s="91">
        <v>15391499446</v>
      </c>
      <c r="X974" s="33" t="s">
        <v>56</v>
      </c>
      <c r="Y974" s="124">
        <v>45352</v>
      </c>
      <c r="Z974" s="124">
        <v>45657</v>
      </c>
      <c r="AA974" s="104" t="s">
        <v>57</v>
      </c>
      <c r="AB974" s="37" t="s">
        <v>1582</v>
      </c>
      <c r="AC974" s="37"/>
      <c r="AD974" s="115" t="s">
        <v>1584</v>
      </c>
      <c r="AE974" s="105"/>
      <c r="AF974" s="205">
        <v>1.2</v>
      </c>
      <c r="AG974" s="34" t="s">
        <v>52</v>
      </c>
      <c r="AH974" s="34">
        <v>72</v>
      </c>
      <c r="AI974" s="34">
        <v>10</v>
      </c>
      <c r="AJ974" s="33"/>
      <c r="AK974" s="33">
        <f t="shared" si="44"/>
        <v>62</v>
      </c>
      <c r="AL974" s="213">
        <f t="shared" si="42"/>
        <v>0</v>
      </c>
      <c r="AN974" s="233"/>
    </row>
    <row r="975" s="2" customFormat="1" ht="74" hidden="1" customHeight="1" spans="1:40">
      <c r="A975" s="33">
        <v>655</v>
      </c>
      <c r="B975" s="34" t="s">
        <v>864</v>
      </c>
      <c r="C975" s="37" t="s">
        <v>865</v>
      </c>
      <c r="D975" s="37" t="s">
        <v>866</v>
      </c>
      <c r="E975" s="37" t="s">
        <v>4056</v>
      </c>
      <c r="F975" s="37" t="s">
        <v>179</v>
      </c>
      <c r="G975" s="37" t="s">
        <v>3250</v>
      </c>
      <c r="H975" s="37" t="s">
        <v>48</v>
      </c>
      <c r="I975" s="73" t="s">
        <v>4057</v>
      </c>
      <c r="J975" s="34">
        <v>138</v>
      </c>
      <c r="K975" s="34">
        <v>138</v>
      </c>
      <c r="L975" s="33"/>
      <c r="M975" s="33"/>
      <c r="N975" s="73" t="s">
        <v>4058</v>
      </c>
      <c r="O975" s="73"/>
      <c r="P975" s="171">
        <v>147</v>
      </c>
      <c r="Q975" s="37" t="s">
        <v>52</v>
      </c>
      <c r="R975" s="37" t="s">
        <v>52</v>
      </c>
      <c r="S975" s="37" t="s">
        <v>52</v>
      </c>
      <c r="T975" s="37" t="s">
        <v>1580</v>
      </c>
      <c r="U975" s="37" t="s">
        <v>184</v>
      </c>
      <c r="V975" s="37" t="s">
        <v>4055</v>
      </c>
      <c r="W975" s="91">
        <v>15391499446</v>
      </c>
      <c r="X975" s="33" t="s">
        <v>56</v>
      </c>
      <c r="Y975" s="124">
        <v>45352</v>
      </c>
      <c r="Z975" s="124">
        <v>45657</v>
      </c>
      <c r="AA975" s="104" t="s">
        <v>57</v>
      </c>
      <c r="AB975" s="37" t="s">
        <v>1582</v>
      </c>
      <c r="AC975" s="37"/>
      <c r="AD975" s="115" t="s">
        <v>1584</v>
      </c>
      <c r="AE975" s="105"/>
      <c r="AF975" s="205">
        <v>2.3</v>
      </c>
      <c r="AG975" s="34" t="s">
        <v>52</v>
      </c>
      <c r="AH975" s="34">
        <v>138</v>
      </c>
      <c r="AI975" s="34">
        <v>25</v>
      </c>
      <c r="AJ975" s="33"/>
      <c r="AK975" s="33">
        <f t="shared" si="44"/>
        <v>113</v>
      </c>
      <c r="AL975" s="213">
        <f t="shared" si="42"/>
        <v>0</v>
      </c>
      <c r="AN975" s="233"/>
    </row>
    <row r="976" s="2" customFormat="1" ht="79" hidden="1" customHeight="1" spans="1:40">
      <c r="A976" s="34">
        <v>656</v>
      </c>
      <c r="B976" s="34" t="s">
        <v>864</v>
      </c>
      <c r="C976" s="37" t="s">
        <v>865</v>
      </c>
      <c r="D976" s="37" t="s">
        <v>866</v>
      </c>
      <c r="E976" s="37" t="s">
        <v>4059</v>
      </c>
      <c r="F976" s="37" t="s">
        <v>248</v>
      </c>
      <c r="G976" s="37" t="s">
        <v>2367</v>
      </c>
      <c r="H976" s="37" t="s">
        <v>48</v>
      </c>
      <c r="I976" s="73" t="s">
        <v>4048</v>
      </c>
      <c r="J976" s="34">
        <v>90</v>
      </c>
      <c r="K976" s="34">
        <v>90</v>
      </c>
      <c r="L976" s="33"/>
      <c r="M976" s="33"/>
      <c r="N976" s="73" t="s">
        <v>4060</v>
      </c>
      <c r="O976" s="73"/>
      <c r="P976" s="171">
        <v>226</v>
      </c>
      <c r="Q976" s="37" t="s">
        <v>52</v>
      </c>
      <c r="R976" s="37" t="s">
        <v>52</v>
      </c>
      <c r="S976" s="37" t="s">
        <v>52</v>
      </c>
      <c r="T976" s="37" t="s">
        <v>1580</v>
      </c>
      <c r="U976" s="37" t="s">
        <v>253</v>
      </c>
      <c r="V976" s="37" t="s">
        <v>4061</v>
      </c>
      <c r="W976" s="91">
        <v>13887465775</v>
      </c>
      <c r="X976" s="33" t="s">
        <v>56</v>
      </c>
      <c r="Y976" s="124">
        <v>45352</v>
      </c>
      <c r="Z976" s="124">
        <v>45657</v>
      </c>
      <c r="AA976" s="104" t="s">
        <v>57</v>
      </c>
      <c r="AB976" s="37" t="s">
        <v>1582</v>
      </c>
      <c r="AC976" s="37"/>
      <c r="AD976" s="115" t="s">
        <v>1584</v>
      </c>
      <c r="AE976" s="105"/>
      <c r="AF976" s="205">
        <v>1.5</v>
      </c>
      <c r="AG976" s="34" t="s">
        <v>52</v>
      </c>
      <c r="AH976" s="34">
        <v>90</v>
      </c>
      <c r="AI976" s="34">
        <v>15</v>
      </c>
      <c r="AJ976" s="33"/>
      <c r="AK976" s="33">
        <f t="shared" si="44"/>
        <v>75</v>
      </c>
      <c r="AL976" s="213">
        <f t="shared" si="42"/>
        <v>0</v>
      </c>
      <c r="AN976" s="233"/>
    </row>
    <row r="977" s="2" customFormat="1" ht="74" hidden="1" customHeight="1" spans="1:40">
      <c r="A977" s="34">
        <v>657</v>
      </c>
      <c r="B977" s="34" t="s">
        <v>864</v>
      </c>
      <c r="C977" s="37" t="s">
        <v>865</v>
      </c>
      <c r="D977" s="37" t="s">
        <v>866</v>
      </c>
      <c r="E977" s="37" t="s">
        <v>4062</v>
      </c>
      <c r="F977" s="37" t="s">
        <v>248</v>
      </c>
      <c r="G977" s="37" t="s">
        <v>2367</v>
      </c>
      <c r="H977" s="37" t="s">
        <v>48</v>
      </c>
      <c r="I977" s="73" t="s">
        <v>4063</v>
      </c>
      <c r="J977" s="34">
        <v>216</v>
      </c>
      <c r="K977" s="34">
        <v>216</v>
      </c>
      <c r="L977" s="33"/>
      <c r="M977" s="33"/>
      <c r="N977" s="73" t="s">
        <v>4064</v>
      </c>
      <c r="O977" s="73"/>
      <c r="P977" s="171">
        <v>200</v>
      </c>
      <c r="Q977" s="37" t="s">
        <v>52</v>
      </c>
      <c r="R977" s="37" t="s">
        <v>52</v>
      </c>
      <c r="S977" s="37" t="s">
        <v>52</v>
      </c>
      <c r="T977" s="37" t="s">
        <v>1580</v>
      </c>
      <c r="U977" s="37" t="s">
        <v>253</v>
      </c>
      <c r="V977" s="37" t="s">
        <v>4061</v>
      </c>
      <c r="W977" s="91">
        <v>13887465775</v>
      </c>
      <c r="X977" s="33" t="s">
        <v>56</v>
      </c>
      <c r="Y977" s="124">
        <v>45352</v>
      </c>
      <c r="Z977" s="124">
        <v>45657</v>
      </c>
      <c r="AA977" s="104" t="s">
        <v>57</v>
      </c>
      <c r="AB977" s="37" t="s">
        <v>1582</v>
      </c>
      <c r="AC977" s="37"/>
      <c r="AD977" s="115" t="s">
        <v>1584</v>
      </c>
      <c r="AE977" s="105"/>
      <c r="AF977" s="205">
        <v>3.6</v>
      </c>
      <c r="AG977" s="34" t="s">
        <v>52</v>
      </c>
      <c r="AH977" s="34">
        <v>216</v>
      </c>
      <c r="AI977" s="34">
        <v>35</v>
      </c>
      <c r="AJ977" s="33"/>
      <c r="AK977" s="33">
        <f t="shared" si="44"/>
        <v>181</v>
      </c>
      <c r="AL977" s="213">
        <f t="shared" si="42"/>
        <v>0</v>
      </c>
      <c r="AN977" s="233"/>
    </row>
    <row r="978" s="2" customFormat="1" ht="72" hidden="1" customHeight="1" spans="1:40">
      <c r="A978" s="33">
        <v>658</v>
      </c>
      <c r="B978" s="34" t="s">
        <v>864</v>
      </c>
      <c r="C978" s="37" t="s">
        <v>865</v>
      </c>
      <c r="D978" s="37" t="s">
        <v>866</v>
      </c>
      <c r="E978" s="37" t="s">
        <v>4065</v>
      </c>
      <c r="F978" s="37" t="s">
        <v>248</v>
      </c>
      <c r="G978" s="37" t="s">
        <v>2367</v>
      </c>
      <c r="H978" s="37" t="s">
        <v>48</v>
      </c>
      <c r="I978" s="73" t="s">
        <v>3917</v>
      </c>
      <c r="J978" s="34">
        <v>180</v>
      </c>
      <c r="K978" s="34">
        <v>180</v>
      </c>
      <c r="L978" s="33"/>
      <c r="M978" s="33"/>
      <c r="N978" s="73" t="s">
        <v>4066</v>
      </c>
      <c r="O978" s="73"/>
      <c r="P978" s="171">
        <v>235</v>
      </c>
      <c r="Q978" s="37" t="s">
        <v>52</v>
      </c>
      <c r="R978" s="37" t="s">
        <v>52</v>
      </c>
      <c r="S978" s="37" t="s">
        <v>52</v>
      </c>
      <c r="T978" s="37" t="s">
        <v>1580</v>
      </c>
      <c r="U978" s="37" t="s">
        <v>253</v>
      </c>
      <c r="V978" s="37" t="s">
        <v>4061</v>
      </c>
      <c r="W978" s="91">
        <v>13887465775</v>
      </c>
      <c r="X978" s="33" t="s">
        <v>56</v>
      </c>
      <c r="Y978" s="124">
        <v>45352</v>
      </c>
      <c r="Z978" s="124">
        <v>45657</v>
      </c>
      <c r="AA978" s="104" t="s">
        <v>57</v>
      </c>
      <c r="AB978" s="37" t="s">
        <v>1582</v>
      </c>
      <c r="AC978" s="37"/>
      <c r="AD978" s="115" t="s">
        <v>1584</v>
      </c>
      <c r="AE978" s="105"/>
      <c r="AF978" s="205">
        <v>3</v>
      </c>
      <c r="AG978" s="34" t="s">
        <v>52</v>
      </c>
      <c r="AH978" s="34">
        <v>180</v>
      </c>
      <c r="AI978" s="34">
        <v>30</v>
      </c>
      <c r="AJ978" s="33"/>
      <c r="AK978" s="33">
        <f t="shared" si="44"/>
        <v>150</v>
      </c>
      <c r="AL978" s="213">
        <f t="shared" si="42"/>
        <v>0</v>
      </c>
      <c r="AN978" s="233"/>
    </row>
    <row r="979" s="2" customFormat="1" ht="76" hidden="1" customHeight="1" spans="1:40">
      <c r="A979" s="34">
        <v>659</v>
      </c>
      <c r="B979" s="34" t="s">
        <v>864</v>
      </c>
      <c r="C979" s="37" t="s">
        <v>865</v>
      </c>
      <c r="D979" s="37" t="s">
        <v>866</v>
      </c>
      <c r="E979" s="37" t="s">
        <v>4067</v>
      </c>
      <c r="F979" s="37" t="s">
        <v>215</v>
      </c>
      <c r="G979" s="37" t="s">
        <v>1260</v>
      </c>
      <c r="H979" s="37" t="s">
        <v>48</v>
      </c>
      <c r="I979" s="73" t="s">
        <v>3912</v>
      </c>
      <c r="J979" s="34">
        <v>150</v>
      </c>
      <c r="K979" s="34">
        <v>150</v>
      </c>
      <c r="L979" s="33"/>
      <c r="M979" s="33"/>
      <c r="N979" s="73" t="s">
        <v>4068</v>
      </c>
      <c r="O979" s="73"/>
      <c r="P979" s="171">
        <v>426</v>
      </c>
      <c r="Q979" s="37" t="s">
        <v>52</v>
      </c>
      <c r="R979" s="37" t="s">
        <v>52</v>
      </c>
      <c r="S979" s="37" t="s">
        <v>52</v>
      </c>
      <c r="T979" s="37" t="s">
        <v>1580</v>
      </c>
      <c r="U979" s="37" t="s">
        <v>220</v>
      </c>
      <c r="V979" s="37" t="s">
        <v>4069</v>
      </c>
      <c r="W979" s="91">
        <v>13769888197</v>
      </c>
      <c r="X979" s="33" t="s">
        <v>56</v>
      </c>
      <c r="Y979" s="124">
        <v>45352</v>
      </c>
      <c r="Z979" s="124">
        <v>45657</v>
      </c>
      <c r="AA979" s="104" t="s">
        <v>57</v>
      </c>
      <c r="AB979" s="37" t="s">
        <v>1582</v>
      </c>
      <c r="AC979" s="37"/>
      <c r="AD979" s="115" t="s">
        <v>1584</v>
      </c>
      <c r="AE979" s="105"/>
      <c r="AF979" s="205">
        <v>2.5</v>
      </c>
      <c r="AG979" s="34" t="s">
        <v>52</v>
      </c>
      <c r="AH979" s="34">
        <v>150</v>
      </c>
      <c r="AI979" s="34">
        <v>30</v>
      </c>
      <c r="AJ979" s="33"/>
      <c r="AK979" s="33">
        <f t="shared" si="44"/>
        <v>120</v>
      </c>
      <c r="AL979" s="213">
        <f t="shared" si="42"/>
        <v>0</v>
      </c>
      <c r="AN979" s="233"/>
    </row>
    <row r="980" s="2" customFormat="1" ht="74" hidden="1" customHeight="1" spans="1:40">
      <c r="A980" s="34">
        <v>660</v>
      </c>
      <c r="B980" s="34" t="s">
        <v>864</v>
      </c>
      <c r="C980" s="37" t="s">
        <v>865</v>
      </c>
      <c r="D980" s="37" t="s">
        <v>866</v>
      </c>
      <c r="E980" s="37" t="s">
        <v>4070</v>
      </c>
      <c r="F980" s="37" t="s">
        <v>215</v>
      </c>
      <c r="G980" s="37" t="s">
        <v>1260</v>
      </c>
      <c r="H980" s="37" t="s">
        <v>48</v>
      </c>
      <c r="I980" s="73" t="s">
        <v>4048</v>
      </c>
      <c r="J980" s="34">
        <v>90</v>
      </c>
      <c r="K980" s="34">
        <v>90</v>
      </c>
      <c r="L980" s="33"/>
      <c r="M980" s="33"/>
      <c r="N980" s="73" t="s">
        <v>4071</v>
      </c>
      <c r="O980" s="73"/>
      <c r="P980" s="171">
        <v>176</v>
      </c>
      <c r="Q980" s="37" t="s">
        <v>52</v>
      </c>
      <c r="R980" s="37" t="s">
        <v>52</v>
      </c>
      <c r="S980" s="37" t="s">
        <v>52</v>
      </c>
      <c r="T980" s="37" t="s">
        <v>1580</v>
      </c>
      <c r="U980" s="37" t="s">
        <v>220</v>
      </c>
      <c r="V980" s="37" t="s">
        <v>4069</v>
      </c>
      <c r="W980" s="91">
        <v>13769888198</v>
      </c>
      <c r="X980" s="33" t="s">
        <v>56</v>
      </c>
      <c r="Y980" s="124">
        <v>45352</v>
      </c>
      <c r="Z980" s="124">
        <v>45657</v>
      </c>
      <c r="AA980" s="104" t="s">
        <v>57</v>
      </c>
      <c r="AB980" s="37" t="s">
        <v>1582</v>
      </c>
      <c r="AC980" s="37"/>
      <c r="AD980" s="115" t="s">
        <v>1584</v>
      </c>
      <c r="AE980" s="105"/>
      <c r="AF980" s="205">
        <v>1.5</v>
      </c>
      <c r="AG980" s="34" t="s">
        <v>52</v>
      </c>
      <c r="AH980" s="34">
        <v>90</v>
      </c>
      <c r="AI980" s="34">
        <v>15</v>
      </c>
      <c r="AJ980" s="33"/>
      <c r="AK980" s="33">
        <f t="shared" si="44"/>
        <v>75</v>
      </c>
      <c r="AL980" s="213">
        <f t="shared" si="42"/>
        <v>0</v>
      </c>
      <c r="AN980" s="233"/>
    </row>
    <row r="981" s="2" customFormat="1" ht="74" hidden="1" customHeight="1" spans="1:40">
      <c r="A981" s="33">
        <v>661</v>
      </c>
      <c r="B981" s="34" t="s">
        <v>864</v>
      </c>
      <c r="C981" s="37" t="s">
        <v>865</v>
      </c>
      <c r="D981" s="37" t="s">
        <v>866</v>
      </c>
      <c r="E981" s="37" t="s">
        <v>4072</v>
      </c>
      <c r="F981" s="37" t="s">
        <v>215</v>
      </c>
      <c r="G981" s="37" t="s">
        <v>1256</v>
      </c>
      <c r="H981" s="37" t="s">
        <v>48</v>
      </c>
      <c r="I981" s="73" t="s">
        <v>4053</v>
      </c>
      <c r="J981" s="34">
        <v>72</v>
      </c>
      <c r="K981" s="34">
        <v>72</v>
      </c>
      <c r="L981" s="33"/>
      <c r="M981" s="33"/>
      <c r="N981" s="73" t="s">
        <v>4073</v>
      </c>
      <c r="O981" s="73"/>
      <c r="P981" s="171">
        <v>121</v>
      </c>
      <c r="Q981" s="37" t="s">
        <v>52</v>
      </c>
      <c r="R981" s="37" t="s">
        <v>52</v>
      </c>
      <c r="S981" s="37" t="s">
        <v>52</v>
      </c>
      <c r="T981" s="37" t="s">
        <v>1580</v>
      </c>
      <c r="U981" s="37" t="s">
        <v>220</v>
      </c>
      <c r="V981" s="37" t="s">
        <v>4069</v>
      </c>
      <c r="W981" s="91">
        <v>13769888199</v>
      </c>
      <c r="X981" s="33" t="s">
        <v>56</v>
      </c>
      <c r="Y981" s="124">
        <v>45352</v>
      </c>
      <c r="Z981" s="124">
        <v>45657</v>
      </c>
      <c r="AA981" s="104" t="s">
        <v>57</v>
      </c>
      <c r="AB981" s="37" t="s">
        <v>1582</v>
      </c>
      <c r="AC981" s="37"/>
      <c r="AD981" s="115" t="s">
        <v>1584</v>
      </c>
      <c r="AE981" s="105"/>
      <c r="AF981" s="205">
        <v>1.2</v>
      </c>
      <c r="AG981" s="34" t="s">
        <v>52</v>
      </c>
      <c r="AH981" s="34">
        <v>72</v>
      </c>
      <c r="AI981" s="34">
        <v>10</v>
      </c>
      <c r="AJ981" s="33"/>
      <c r="AK981" s="33">
        <f t="shared" si="44"/>
        <v>62</v>
      </c>
      <c r="AL981" s="213">
        <f t="shared" si="42"/>
        <v>0</v>
      </c>
      <c r="AN981" s="233"/>
    </row>
    <row r="982" s="2" customFormat="1" ht="89" hidden="1" customHeight="1" spans="1:40">
      <c r="A982" s="34">
        <v>662</v>
      </c>
      <c r="B982" s="34" t="s">
        <v>864</v>
      </c>
      <c r="C982" s="37" t="s">
        <v>865</v>
      </c>
      <c r="D982" s="37" t="s">
        <v>866</v>
      </c>
      <c r="E982" s="37" t="s">
        <v>4074</v>
      </c>
      <c r="F982" s="37" t="s">
        <v>215</v>
      </c>
      <c r="G982" s="37" t="s">
        <v>3687</v>
      </c>
      <c r="H982" s="37" t="s">
        <v>48</v>
      </c>
      <c r="I982" s="73" t="s">
        <v>3917</v>
      </c>
      <c r="J982" s="34">
        <v>180</v>
      </c>
      <c r="K982" s="34">
        <v>180</v>
      </c>
      <c r="L982" s="33"/>
      <c r="M982" s="33"/>
      <c r="N982" s="73" t="s">
        <v>4075</v>
      </c>
      <c r="O982" s="73"/>
      <c r="P982" s="171">
        <v>237</v>
      </c>
      <c r="Q982" s="37" t="s">
        <v>52</v>
      </c>
      <c r="R982" s="37" t="s">
        <v>52</v>
      </c>
      <c r="S982" s="37" t="s">
        <v>52</v>
      </c>
      <c r="T982" s="37" t="s">
        <v>1580</v>
      </c>
      <c r="U982" s="37" t="s">
        <v>220</v>
      </c>
      <c r="V982" s="37" t="s">
        <v>4069</v>
      </c>
      <c r="W982" s="91">
        <v>13769888199</v>
      </c>
      <c r="X982" s="33" t="s">
        <v>56</v>
      </c>
      <c r="Y982" s="124">
        <v>45352</v>
      </c>
      <c r="Z982" s="124">
        <v>45657</v>
      </c>
      <c r="AA982" s="104" t="s">
        <v>57</v>
      </c>
      <c r="AB982" s="37" t="s">
        <v>1582</v>
      </c>
      <c r="AC982" s="37"/>
      <c r="AD982" s="115" t="s">
        <v>1584</v>
      </c>
      <c r="AE982" s="105"/>
      <c r="AF982" s="205">
        <v>3</v>
      </c>
      <c r="AG982" s="34" t="s">
        <v>52</v>
      </c>
      <c r="AH982" s="34">
        <v>180</v>
      </c>
      <c r="AI982" s="34">
        <v>30</v>
      </c>
      <c r="AJ982" s="33"/>
      <c r="AK982" s="33">
        <f t="shared" si="44"/>
        <v>150</v>
      </c>
      <c r="AL982" s="213">
        <f t="shared" si="42"/>
        <v>0</v>
      </c>
      <c r="AN982" s="233"/>
    </row>
    <row r="983" s="2" customFormat="1" ht="76" hidden="1" customHeight="1" spans="1:40">
      <c r="A983" s="34">
        <v>663</v>
      </c>
      <c r="B983" s="34" t="s">
        <v>864</v>
      </c>
      <c r="C983" s="37" t="s">
        <v>865</v>
      </c>
      <c r="D983" s="37" t="s">
        <v>866</v>
      </c>
      <c r="E983" s="37" t="s">
        <v>4076</v>
      </c>
      <c r="F983" s="37" t="s">
        <v>654</v>
      </c>
      <c r="G983" s="37" t="s">
        <v>1133</v>
      </c>
      <c r="H983" s="37" t="s">
        <v>48</v>
      </c>
      <c r="I983" s="73" t="s">
        <v>4077</v>
      </c>
      <c r="J983" s="34">
        <v>450</v>
      </c>
      <c r="K983" s="34">
        <v>450</v>
      </c>
      <c r="L983" s="33"/>
      <c r="M983" s="33"/>
      <c r="N983" s="73" t="s">
        <v>4078</v>
      </c>
      <c r="O983" s="73"/>
      <c r="P983" s="171">
        <v>300</v>
      </c>
      <c r="Q983" s="37" t="s">
        <v>52</v>
      </c>
      <c r="R983" s="37" t="s">
        <v>52</v>
      </c>
      <c r="S983" s="37" t="s">
        <v>52</v>
      </c>
      <c r="T983" s="37" t="s">
        <v>1580</v>
      </c>
      <c r="U983" s="37" t="s">
        <v>658</v>
      </c>
      <c r="V983" s="37" t="s">
        <v>4079</v>
      </c>
      <c r="W983" s="91">
        <v>13508843430</v>
      </c>
      <c r="X983" s="33" t="s">
        <v>56</v>
      </c>
      <c r="Y983" s="124">
        <v>45352</v>
      </c>
      <c r="Z983" s="124">
        <v>45657</v>
      </c>
      <c r="AA983" s="104" t="s">
        <v>57</v>
      </c>
      <c r="AB983" s="37" t="s">
        <v>1582</v>
      </c>
      <c r="AC983" s="37"/>
      <c r="AD983" s="115" t="s">
        <v>1584</v>
      </c>
      <c r="AE983" s="105"/>
      <c r="AF983" s="205">
        <v>7.5</v>
      </c>
      <c r="AG983" s="34" t="s">
        <v>52</v>
      </c>
      <c r="AH983" s="34">
        <v>450</v>
      </c>
      <c r="AI983" s="34">
        <v>50</v>
      </c>
      <c r="AJ983" s="33"/>
      <c r="AK983" s="33">
        <f t="shared" si="44"/>
        <v>400</v>
      </c>
      <c r="AL983" s="213">
        <f t="shared" si="42"/>
        <v>0</v>
      </c>
      <c r="AN983" s="233"/>
    </row>
    <row r="984" s="2" customFormat="1" ht="78" hidden="1" customHeight="1" spans="1:40">
      <c r="A984" s="33">
        <v>664</v>
      </c>
      <c r="B984" s="34" t="s">
        <v>864</v>
      </c>
      <c r="C984" s="37" t="s">
        <v>865</v>
      </c>
      <c r="D984" s="37" t="s">
        <v>866</v>
      </c>
      <c r="E984" s="37" t="s">
        <v>4080</v>
      </c>
      <c r="F984" s="37" t="s">
        <v>654</v>
      </c>
      <c r="G984" s="37" t="s">
        <v>655</v>
      </c>
      <c r="H984" s="37" t="s">
        <v>48</v>
      </c>
      <c r="I984" s="73" t="s">
        <v>4048</v>
      </c>
      <c r="J984" s="34">
        <v>90</v>
      </c>
      <c r="K984" s="34">
        <v>90</v>
      </c>
      <c r="L984" s="33"/>
      <c r="M984" s="33"/>
      <c r="N984" s="73" t="s">
        <v>4081</v>
      </c>
      <c r="O984" s="73"/>
      <c r="P984" s="171">
        <v>200</v>
      </c>
      <c r="Q984" s="37" t="s">
        <v>52</v>
      </c>
      <c r="R984" s="37" t="s">
        <v>52</v>
      </c>
      <c r="S984" s="37" t="s">
        <v>52</v>
      </c>
      <c r="T984" s="37" t="s">
        <v>1580</v>
      </c>
      <c r="U984" s="37" t="s">
        <v>658</v>
      </c>
      <c r="V984" s="37" t="s">
        <v>4079</v>
      </c>
      <c r="W984" s="91">
        <v>13508843430</v>
      </c>
      <c r="X984" s="33" t="s">
        <v>56</v>
      </c>
      <c r="Y984" s="124">
        <v>45352</v>
      </c>
      <c r="Z984" s="124">
        <v>45657</v>
      </c>
      <c r="AA984" s="104" t="s">
        <v>57</v>
      </c>
      <c r="AB984" s="37" t="s">
        <v>1582</v>
      </c>
      <c r="AC984" s="37"/>
      <c r="AD984" s="115" t="s">
        <v>1584</v>
      </c>
      <c r="AE984" s="105"/>
      <c r="AF984" s="205">
        <v>1.5</v>
      </c>
      <c r="AG984" s="34" t="s">
        <v>52</v>
      </c>
      <c r="AH984" s="34">
        <v>90</v>
      </c>
      <c r="AI984" s="34">
        <v>15</v>
      </c>
      <c r="AJ984" s="33"/>
      <c r="AK984" s="33">
        <f t="shared" si="44"/>
        <v>75</v>
      </c>
      <c r="AL984" s="213">
        <f t="shared" ref="AL984:AL999" si="45">J984-AH984</f>
        <v>0</v>
      </c>
      <c r="AN984" s="233"/>
    </row>
    <row r="985" s="2" customFormat="1" ht="78" hidden="1" customHeight="1" spans="1:40">
      <c r="A985" s="34">
        <v>665</v>
      </c>
      <c r="B985" s="34" t="s">
        <v>864</v>
      </c>
      <c r="C985" s="37" t="s">
        <v>865</v>
      </c>
      <c r="D985" s="37" t="s">
        <v>866</v>
      </c>
      <c r="E985" s="37" t="s">
        <v>4082</v>
      </c>
      <c r="F985" s="37" t="s">
        <v>654</v>
      </c>
      <c r="G985" s="37" t="s">
        <v>655</v>
      </c>
      <c r="H985" s="37" t="s">
        <v>48</v>
      </c>
      <c r="I985" s="73" t="s">
        <v>4083</v>
      </c>
      <c r="J985" s="34">
        <v>66</v>
      </c>
      <c r="K985" s="34">
        <v>66</v>
      </c>
      <c r="L985" s="33"/>
      <c r="M985" s="33"/>
      <c r="N985" s="73" t="s">
        <v>4084</v>
      </c>
      <c r="O985" s="73"/>
      <c r="P985" s="171">
        <v>110</v>
      </c>
      <c r="Q985" s="37" t="s">
        <v>52</v>
      </c>
      <c r="R985" s="37" t="s">
        <v>52</v>
      </c>
      <c r="S985" s="37" t="s">
        <v>52</v>
      </c>
      <c r="T985" s="37" t="s">
        <v>1580</v>
      </c>
      <c r="U985" s="37" t="s">
        <v>658</v>
      </c>
      <c r="V985" s="37" t="s">
        <v>4079</v>
      </c>
      <c r="W985" s="91">
        <v>13508843430</v>
      </c>
      <c r="X985" s="33" t="s">
        <v>56</v>
      </c>
      <c r="Y985" s="124">
        <v>45352</v>
      </c>
      <c r="Z985" s="124">
        <v>45657</v>
      </c>
      <c r="AA985" s="104" t="s">
        <v>57</v>
      </c>
      <c r="AB985" s="37" t="s">
        <v>1582</v>
      </c>
      <c r="AC985" s="37"/>
      <c r="AD985" s="115" t="s">
        <v>1584</v>
      </c>
      <c r="AE985" s="105"/>
      <c r="AF985" s="205">
        <v>1.1</v>
      </c>
      <c r="AG985" s="34" t="s">
        <v>52</v>
      </c>
      <c r="AH985" s="34">
        <v>66</v>
      </c>
      <c r="AI985" s="34">
        <v>13</v>
      </c>
      <c r="AJ985" s="33"/>
      <c r="AK985" s="33">
        <f t="shared" si="44"/>
        <v>53</v>
      </c>
      <c r="AL985" s="213">
        <f t="shared" si="45"/>
        <v>0</v>
      </c>
      <c r="AN985" s="233"/>
    </row>
    <row r="986" s="2" customFormat="1" ht="76" hidden="1" customHeight="1" spans="1:40">
      <c r="A986" s="34">
        <v>666</v>
      </c>
      <c r="B986" s="34" t="s">
        <v>864</v>
      </c>
      <c r="C986" s="37" t="s">
        <v>865</v>
      </c>
      <c r="D986" s="37" t="s">
        <v>866</v>
      </c>
      <c r="E986" s="37" t="s">
        <v>4085</v>
      </c>
      <c r="F986" s="37" t="s">
        <v>975</v>
      </c>
      <c r="G986" s="37" t="s">
        <v>2084</v>
      </c>
      <c r="H986" s="37" t="s">
        <v>48</v>
      </c>
      <c r="I986" s="73" t="s">
        <v>4086</v>
      </c>
      <c r="J986" s="34">
        <v>384</v>
      </c>
      <c r="K986" s="34">
        <v>384</v>
      </c>
      <c r="L986" s="33"/>
      <c r="M986" s="33"/>
      <c r="N986" s="73" t="s">
        <v>4087</v>
      </c>
      <c r="O986" s="73"/>
      <c r="P986" s="171">
        <v>157</v>
      </c>
      <c r="Q986" s="37" t="s">
        <v>52</v>
      </c>
      <c r="R986" s="37" t="s">
        <v>52</v>
      </c>
      <c r="S986" s="37" t="s">
        <v>52</v>
      </c>
      <c r="T986" s="37" t="s">
        <v>1580</v>
      </c>
      <c r="U986" s="37" t="s">
        <v>979</v>
      </c>
      <c r="V986" s="37" t="s">
        <v>2747</v>
      </c>
      <c r="W986" s="91">
        <v>15924915448</v>
      </c>
      <c r="X986" s="33" t="s">
        <v>56</v>
      </c>
      <c r="Y986" s="124">
        <v>45352</v>
      </c>
      <c r="Z986" s="124">
        <v>45657</v>
      </c>
      <c r="AA986" s="104" t="s">
        <v>57</v>
      </c>
      <c r="AB986" s="37" t="s">
        <v>1582</v>
      </c>
      <c r="AC986" s="37"/>
      <c r="AD986" s="115" t="s">
        <v>1584</v>
      </c>
      <c r="AE986" s="105"/>
      <c r="AF986" s="205">
        <v>6.4</v>
      </c>
      <c r="AG986" s="34" t="s">
        <v>52</v>
      </c>
      <c r="AH986" s="34">
        <v>384</v>
      </c>
      <c r="AI986" s="34">
        <f>60-6.84</f>
        <v>53.16</v>
      </c>
      <c r="AJ986" s="33"/>
      <c r="AK986" s="33">
        <f t="shared" ref="AK986:AK999" si="46">AH986-AI986-AJ986</f>
        <v>330.84</v>
      </c>
      <c r="AL986" s="213">
        <f t="shared" si="45"/>
        <v>0</v>
      </c>
      <c r="AN986" s="233"/>
    </row>
    <row r="987" s="2" customFormat="1" ht="79" hidden="1" customHeight="1" spans="1:40">
      <c r="A987" s="33">
        <v>667</v>
      </c>
      <c r="B987" s="34" t="s">
        <v>864</v>
      </c>
      <c r="C987" s="37" t="s">
        <v>865</v>
      </c>
      <c r="D987" s="37" t="s">
        <v>866</v>
      </c>
      <c r="E987" s="37" t="s">
        <v>4088</v>
      </c>
      <c r="F987" s="37" t="s">
        <v>975</v>
      </c>
      <c r="G987" s="37" t="s">
        <v>2084</v>
      </c>
      <c r="H987" s="37" t="s">
        <v>48</v>
      </c>
      <c r="I987" s="73" t="s">
        <v>3933</v>
      </c>
      <c r="J987" s="34">
        <v>120</v>
      </c>
      <c r="K987" s="34">
        <v>120</v>
      </c>
      <c r="L987" s="33"/>
      <c r="M987" s="33"/>
      <c r="N987" s="73" t="s">
        <v>4089</v>
      </c>
      <c r="O987" s="73"/>
      <c r="P987" s="171">
        <v>119</v>
      </c>
      <c r="Q987" s="37" t="s">
        <v>52</v>
      </c>
      <c r="R987" s="37" t="s">
        <v>52</v>
      </c>
      <c r="S987" s="37" t="s">
        <v>52</v>
      </c>
      <c r="T987" s="37" t="s">
        <v>1580</v>
      </c>
      <c r="U987" s="37" t="s">
        <v>979</v>
      </c>
      <c r="V987" s="37" t="s">
        <v>2747</v>
      </c>
      <c r="W987" s="91">
        <v>15924915448</v>
      </c>
      <c r="X987" s="33" t="s">
        <v>56</v>
      </c>
      <c r="Y987" s="124">
        <v>45352</v>
      </c>
      <c r="Z987" s="124">
        <v>45657</v>
      </c>
      <c r="AA987" s="104" t="s">
        <v>57</v>
      </c>
      <c r="AB987" s="37" t="s">
        <v>1582</v>
      </c>
      <c r="AC987" s="37"/>
      <c r="AD987" s="115" t="s">
        <v>1584</v>
      </c>
      <c r="AE987" s="105"/>
      <c r="AF987" s="205">
        <v>2</v>
      </c>
      <c r="AG987" s="34" t="s">
        <v>52</v>
      </c>
      <c r="AH987" s="34">
        <v>120</v>
      </c>
      <c r="AI987" s="34">
        <v>20</v>
      </c>
      <c r="AJ987" s="33"/>
      <c r="AK987" s="33">
        <f t="shared" si="46"/>
        <v>100</v>
      </c>
      <c r="AL987" s="213">
        <f t="shared" si="45"/>
        <v>0</v>
      </c>
      <c r="AN987" s="233"/>
    </row>
    <row r="988" s="2" customFormat="1" ht="80" hidden="1" customHeight="1" spans="1:40">
      <c r="A988" s="34">
        <v>668</v>
      </c>
      <c r="B988" s="34" t="s">
        <v>864</v>
      </c>
      <c r="C988" s="37" t="s">
        <v>865</v>
      </c>
      <c r="D988" s="37" t="s">
        <v>866</v>
      </c>
      <c r="E988" s="37" t="s">
        <v>4090</v>
      </c>
      <c r="F988" s="37" t="s">
        <v>975</v>
      </c>
      <c r="G988" s="37" t="s">
        <v>2671</v>
      </c>
      <c r="H988" s="37" t="s">
        <v>48</v>
      </c>
      <c r="I988" s="73" t="s">
        <v>4091</v>
      </c>
      <c r="J988" s="34">
        <v>342</v>
      </c>
      <c r="K988" s="34">
        <v>342</v>
      </c>
      <c r="L988" s="33"/>
      <c r="M988" s="33"/>
      <c r="N988" s="73" t="s">
        <v>4092</v>
      </c>
      <c r="O988" s="73"/>
      <c r="P988" s="171">
        <v>275</v>
      </c>
      <c r="Q988" s="37" t="s">
        <v>52</v>
      </c>
      <c r="R988" s="37" t="s">
        <v>52</v>
      </c>
      <c r="S988" s="37" t="s">
        <v>52</v>
      </c>
      <c r="T988" s="37" t="s">
        <v>1580</v>
      </c>
      <c r="U988" s="37" t="s">
        <v>979</v>
      </c>
      <c r="V988" s="37" t="s">
        <v>2747</v>
      </c>
      <c r="W988" s="91">
        <v>15924915448</v>
      </c>
      <c r="X988" s="33" t="s">
        <v>56</v>
      </c>
      <c r="Y988" s="124">
        <v>45352</v>
      </c>
      <c r="Z988" s="124">
        <v>45657</v>
      </c>
      <c r="AA988" s="104" t="s">
        <v>57</v>
      </c>
      <c r="AB988" s="37" t="s">
        <v>1582</v>
      </c>
      <c r="AC988" s="37"/>
      <c r="AD988" s="115" t="s">
        <v>1584</v>
      </c>
      <c r="AE988" s="105"/>
      <c r="AF988" s="205">
        <v>5.7</v>
      </c>
      <c r="AG988" s="34" t="s">
        <v>52</v>
      </c>
      <c r="AH988" s="34">
        <v>342</v>
      </c>
      <c r="AI988" s="34">
        <v>42</v>
      </c>
      <c r="AJ988" s="33"/>
      <c r="AK988" s="33">
        <f t="shared" si="46"/>
        <v>300</v>
      </c>
      <c r="AL988" s="213">
        <f t="shared" si="45"/>
        <v>0</v>
      </c>
      <c r="AN988" s="233"/>
    </row>
    <row r="989" s="2" customFormat="1" ht="79" hidden="1" customHeight="1" spans="1:40">
      <c r="A989" s="34">
        <v>669</v>
      </c>
      <c r="B989" s="34" t="s">
        <v>864</v>
      </c>
      <c r="C989" s="37" t="s">
        <v>865</v>
      </c>
      <c r="D989" s="37" t="s">
        <v>866</v>
      </c>
      <c r="E989" s="37" t="s">
        <v>4093</v>
      </c>
      <c r="F989" s="37" t="s">
        <v>326</v>
      </c>
      <c r="G989" s="37" t="s">
        <v>2640</v>
      </c>
      <c r="H989" s="37" t="s">
        <v>48</v>
      </c>
      <c r="I989" s="73" t="s">
        <v>4005</v>
      </c>
      <c r="J989" s="34">
        <v>126</v>
      </c>
      <c r="K989" s="34">
        <v>126</v>
      </c>
      <c r="L989" s="33"/>
      <c r="M989" s="33"/>
      <c r="N989" s="73" t="s">
        <v>4094</v>
      </c>
      <c r="O989" s="73"/>
      <c r="P989" s="171">
        <v>266</v>
      </c>
      <c r="Q989" s="37" t="s">
        <v>52</v>
      </c>
      <c r="R989" s="37" t="s">
        <v>52</v>
      </c>
      <c r="S989" s="37" t="s">
        <v>52</v>
      </c>
      <c r="T989" s="37" t="s">
        <v>1580</v>
      </c>
      <c r="U989" s="37" t="s">
        <v>331</v>
      </c>
      <c r="V989" s="37" t="s">
        <v>1452</v>
      </c>
      <c r="W989" s="91">
        <v>15974618226</v>
      </c>
      <c r="X989" s="33" t="s">
        <v>56</v>
      </c>
      <c r="Y989" s="124">
        <v>45352</v>
      </c>
      <c r="Z989" s="124">
        <v>45657</v>
      </c>
      <c r="AA989" s="104" t="s">
        <v>57</v>
      </c>
      <c r="AB989" s="37" t="s">
        <v>1582</v>
      </c>
      <c r="AC989" s="37"/>
      <c r="AD989" s="115" t="s">
        <v>1584</v>
      </c>
      <c r="AE989" s="105"/>
      <c r="AF989" s="205">
        <v>2.1</v>
      </c>
      <c r="AG989" s="34" t="s">
        <v>52</v>
      </c>
      <c r="AH989" s="34">
        <v>126</v>
      </c>
      <c r="AI989" s="34">
        <v>25</v>
      </c>
      <c r="AJ989" s="33"/>
      <c r="AK989" s="33">
        <f t="shared" si="46"/>
        <v>101</v>
      </c>
      <c r="AL989" s="213">
        <f t="shared" si="45"/>
        <v>0</v>
      </c>
      <c r="AN989" s="233"/>
    </row>
    <row r="990" s="2" customFormat="1" ht="78" hidden="1" customHeight="1" spans="1:40">
      <c r="A990" s="33">
        <v>670</v>
      </c>
      <c r="B990" s="34" t="s">
        <v>864</v>
      </c>
      <c r="C990" s="37" t="s">
        <v>865</v>
      </c>
      <c r="D990" s="37" t="s">
        <v>866</v>
      </c>
      <c r="E990" s="37" t="s">
        <v>4095</v>
      </c>
      <c r="F990" s="37" t="s">
        <v>326</v>
      </c>
      <c r="G990" s="37" t="s">
        <v>1815</v>
      </c>
      <c r="H990" s="37" t="s">
        <v>48</v>
      </c>
      <c r="I990" s="73" t="s">
        <v>4048</v>
      </c>
      <c r="J990" s="34">
        <v>90</v>
      </c>
      <c r="K990" s="34">
        <v>90</v>
      </c>
      <c r="L990" s="33"/>
      <c r="M990" s="33"/>
      <c r="N990" s="73" t="s">
        <v>4096</v>
      </c>
      <c r="O990" s="73"/>
      <c r="P990" s="171">
        <v>138</v>
      </c>
      <c r="Q990" s="37" t="s">
        <v>52</v>
      </c>
      <c r="R990" s="37" t="s">
        <v>52</v>
      </c>
      <c r="S990" s="37" t="s">
        <v>52</v>
      </c>
      <c r="T990" s="37" t="s">
        <v>1580</v>
      </c>
      <c r="U990" s="37" t="s">
        <v>331</v>
      </c>
      <c r="V990" s="37" t="s">
        <v>1452</v>
      </c>
      <c r="W990" s="91">
        <v>15974618226</v>
      </c>
      <c r="X990" s="33" t="s">
        <v>56</v>
      </c>
      <c r="Y990" s="124">
        <v>45352</v>
      </c>
      <c r="Z990" s="124">
        <v>45657</v>
      </c>
      <c r="AA990" s="104" t="s">
        <v>57</v>
      </c>
      <c r="AB990" s="37" t="s">
        <v>1582</v>
      </c>
      <c r="AC990" s="37"/>
      <c r="AD990" s="115" t="s">
        <v>1584</v>
      </c>
      <c r="AE990" s="105"/>
      <c r="AF990" s="205">
        <v>1.5</v>
      </c>
      <c r="AG990" s="34" t="s">
        <v>52</v>
      </c>
      <c r="AH990" s="34">
        <v>90</v>
      </c>
      <c r="AI990" s="34">
        <v>15</v>
      </c>
      <c r="AJ990" s="33"/>
      <c r="AK990" s="33">
        <f t="shared" si="46"/>
        <v>75</v>
      </c>
      <c r="AL990" s="213">
        <f t="shared" si="45"/>
        <v>0</v>
      </c>
      <c r="AN990" s="233"/>
    </row>
    <row r="991" s="2" customFormat="1" ht="88" hidden="1" customHeight="1" spans="1:40">
      <c r="A991" s="34">
        <v>671</v>
      </c>
      <c r="B991" s="34" t="s">
        <v>864</v>
      </c>
      <c r="C991" s="37" t="s">
        <v>865</v>
      </c>
      <c r="D991" s="37" t="s">
        <v>866</v>
      </c>
      <c r="E991" s="37" t="s">
        <v>4097</v>
      </c>
      <c r="F991" s="37" t="s">
        <v>326</v>
      </c>
      <c r="G991" s="37" t="s">
        <v>2798</v>
      </c>
      <c r="H991" s="37" t="s">
        <v>48</v>
      </c>
      <c r="I991" s="73" t="s">
        <v>4031</v>
      </c>
      <c r="J991" s="34">
        <v>210</v>
      </c>
      <c r="K991" s="34">
        <v>210</v>
      </c>
      <c r="L991" s="33"/>
      <c r="M991" s="33"/>
      <c r="N991" s="73" t="s">
        <v>4098</v>
      </c>
      <c r="O991" s="73"/>
      <c r="P991" s="171">
        <v>310</v>
      </c>
      <c r="Q991" s="37" t="s">
        <v>52</v>
      </c>
      <c r="R991" s="37" t="s">
        <v>52</v>
      </c>
      <c r="S991" s="37" t="s">
        <v>52</v>
      </c>
      <c r="T991" s="37" t="s">
        <v>1580</v>
      </c>
      <c r="U991" s="37" t="s">
        <v>331</v>
      </c>
      <c r="V991" s="37" t="s">
        <v>1452</v>
      </c>
      <c r="W991" s="91">
        <v>15974618226</v>
      </c>
      <c r="X991" s="33" t="s">
        <v>56</v>
      </c>
      <c r="Y991" s="124">
        <v>45352</v>
      </c>
      <c r="Z991" s="124">
        <v>45657</v>
      </c>
      <c r="AA991" s="104" t="s">
        <v>57</v>
      </c>
      <c r="AB991" s="37" t="s">
        <v>1582</v>
      </c>
      <c r="AC991" s="37"/>
      <c r="AD991" s="115" t="s">
        <v>1584</v>
      </c>
      <c r="AE991" s="105"/>
      <c r="AF991" s="205">
        <v>3.5</v>
      </c>
      <c r="AG991" s="34" t="s">
        <v>52</v>
      </c>
      <c r="AH991" s="34">
        <v>210</v>
      </c>
      <c r="AI991" s="34">
        <v>40</v>
      </c>
      <c r="AJ991" s="33"/>
      <c r="AK991" s="33">
        <f t="shared" si="46"/>
        <v>170</v>
      </c>
      <c r="AL991" s="213">
        <f t="shared" si="45"/>
        <v>0</v>
      </c>
      <c r="AN991" s="233"/>
    </row>
    <row r="992" s="2" customFormat="1" ht="75" hidden="1" customHeight="1" spans="1:40">
      <c r="A992" s="34">
        <v>672</v>
      </c>
      <c r="B992" s="34" t="s">
        <v>864</v>
      </c>
      <c r="C992" s="37" t="s">
        <v>865</v>
      </c>
      <c r="D992" s="37" t="s">
        <v>866</v>
      </c>
      <c r="E992" s="37" t="s">
        <v>4099</v>
      </c>
      <c r="F992" s="37" t="s">
        <v>130</v>
      </c>
      <c r="G992" s="37" t="s">
        <v>4100</v>
      </c>
      <c r="H992" s="37" t="s">
        <v>48</v>
      </c>
      <c r="I992" s="73" t="s">
        <v>4101</v>
      </c>
      <c r="J992" s="34">
        <v>270</v>
      </c>
      <c r="K992" s="34">
        <v>270</v>
      </c>
      <c r="L992" s="33"/>
      <c r="M992" s="33"/>
      <c r="N992" s="73" t="s">
        <v>4102</v>
      </c>
      <c r="O992" s="73"/>
      <c r="P992" s="171">
        <v>430</v>
      </c>
      <c r="Q992" s="37" t="s">
        <v>52</v>
      </c>
      <c r="R992" s="37" t="s">
        <v>52</v>
      </c>
      <c r="S992" s="37" t="s">
        <v>52</v>
      </c>
      <c r="T992" s="37" t="s">
        <v>1580</v>
      </c>
      <c r="U992" s="37" t="s">
        <v>134</v>
      </c>
      <c r="V992" s="37" t="s">
        <v>4103</v>
      </c>
      <c r="W992" s="91">
        <v>18788496516</v>
      </c>
      <c r="X992" s="33" t="s">
        <v>56</v>
      </c>
      <c r="Y992" s="124">
        <v>45352</v>
      </c>
      <c r="Z992" s="124">
        <v>45657</v>
      </c>
      <c r="AA992" s="104" t="s">
        <v>57</v>
      </c>
      <c r="AB992" s="37" t="s">
        <v>1582</v>
      </c>
      <c r="AC992" s="37"/>
      <c r="AD992" s="115" t="s">
        <v>1584</v>
      </c>
      <c r="AE992" s="105"/>
      <c r="AF992" s="205">
        <v>4.5</v>
      </c>
      <c r="AG992" s="34" t="s">
        <v>52</v>
      </c>
      <c r="AH992" s="34">
        <v>270</v>
      </c>
      <c r="AI992" s="34">
        <v>50</v>
      </c>
      <c r="AJ992" s="33"/>
      <c r="AK992" s="33">
        <f t="shared" si="46"/>
        <v>220</v>
      </c>
      <c r="AL992" s="213">
        <f t="shared" si="45"/>
        <v>0</v>
      </c>
      <c r="AN992" s="233"/>
    </row>
    <row r="993" s="2" customFormat="1" ht="75" hidden="1" customHeight="1" spans="1:40">
      <c r="A993" s="33">
        <v>673</v>
      </c>
      <c r="B993" s="34" t="s">
        <v>864</v>
      </c>
      <c r="C993" s="37" t="s">
        <v>865</v>
      </c>
      <c r="D993" s="37" t="s">
        <v>866</v>
      </c>
      <c r="E993" s="37" t="s">
        <v>4104</v>
      </c>
      <c r="F993" s="37" t="s">
        <v>130</v>
      </c>
      <c r="G993" s="37" t="s">
        <v>4105</v>
      </c>
      <c r="H993" s="37" t="s">
        <v>48</v>
      </c>
      <c r="I993" s="73" t="s">
        <v>4012</v>
      </c>
      <c r="J993" s="34">
        <v>60</v>
      </c>
      <c r="K993" s="34">
        <v>60</v>
      </c>
      <c r="L993" s="33"/>
      <c r="M993" s="33"/>
      <c r="N993" s="73" t="s">
        <v>4106</v>
      </c>
      <c r="O993" s="73"/>
      <c r="P993" s="171">
        <v>123</v>
      </c>
      <c r="Q993" s="37" t="s">
        <v>52</v>
      </c>
      <c r="R993" s="37" t="s">
        <v>52</v>
      </c>
      <c r="S993" s="37" t="s">
        <v>52</v>
      </c>
      <c r="T993" s="37" t="s">
        <v>1580</v>
      </c>
      <c r="U993" s="37" t="s">
        <v>134</v>
      </c>
      <c r="V993" s="37" t="s">
        <v>4103</v>
      </c>
      <c r="W993" s="91">
        <v>18788496516</v>
      </c>
      <c r="X993" s="33" t="s">
        <v>56</v>
      </c>
      <c r="Y993" s="124">
        <v>45352</v>
      </c>
      <c r="Z993" s="124">
        <v>45657</v>
      </c>
      <c r="AA993" s="104" t="s">
        <v>57</v>
      </c>
      <c r="AB993" s="37" t="s">
        <v>1582</v>
      </c>
      <c r="AC993" s="37"/>
      <c r="AD993" s="115" t="s">
        <v>1584</v>
      </c>
      <c r="AE993" s="105"/>
      <c r="AF993" s="205">
        <v>1</v>
      </c>
      <c r="AG993" s="34" t="s">
        <v>52</v>
      </c>
      <c r="AH993" s="34">
        <v>60</v>
      </c>
      <c r="AI993" s="34">
        <v>10</v>
      </c>
      <c r="AJ993" s="33"/>
      <c r="AK993" s="33">
        <f t="shared" si="46"/>
        <v>50</v>
      </c>
      <c r="AL993" s="213">
        <f t="shared" si="45"/>
        <v>0</v>
      </c>
      <c r="AN993" s="233"/>
    </row>
    <row r="994" s="2" customFormat="1" ht="76" hidden="1" customHeight="1" spans="1:40">
      <c r="A994" s="34">
        <v>674</v>
      </c>
      <c r="B994" s="34" t="s">
        <v>864</v>
      </c>
      <c r="C994" s="37" t="s">
        <v>865</v>
      </c>
      <c r="D994" s="37" t="s">
        <v>866</v>
      </c>
      <c r="E994" s="37" t="s">
        <v>4107</v>
      </c>
      <c r="F994" s="37" t="s">
        <v>223</v>
      </c>
      <c r="G994" s="37" t="s">
        <v>4108</v>
      </c>
      <c r="H994" s="37" t="s">
        <v>75</v>
      </c>
      <c r="I994" s="73" t="s">
        <v>4109</v>
      </c>
      <c r="J994" s="34">
        <v>520</v>
      </c>
      <c r="K994" s="34">
        <v>520</v>
      </c>
      <c r="L994" s="33"/>
      <c r="M994" s="33"/>
      <c r="N994" s="73" t="s">
        <v>4110</v>
      </c>
      <c r="O994" s="73"/>
      <c r="P994" s="171">
        <v>5300</v>
      </c>
      <c r="Q994" s="37" t="s">
        <v>52</v>
      </c>
      <c r="R994" s="37" t="s">
        <v>52</v>
      </c>
      <c r="S994" s="37" t="s">
        <v>52</v>
      </c>
      <c r="T994" s="37" t="s">
        <v>1580</v>
      </c>
      <c r="U994" s="37" t="s">
        <v>228</v>
      </c>
      <c r="V994" s="37" t="s">
        <v>4010</v>
      </c>
      <c r="W994" s="91">
        <v>19306953999</v>
      </c>
      <c r="X994" s="33" t="s">
        <v>56</v>
      </c>
      <c r="Y994" s="124">
        <v>45352</v>
      </c>
      <c r="Z994" s="124">
        <v>45657</v>
      </c>
      <c r="AA994" s="104" t="s">
        <v>57</v>
      </c>
      <c r="AB994" s="37" t="s">
        <v>1582</v>
      </c>
      <c r="AC994" s="37"/>
      <c r="AD994" s="115" t="s">
        <v>1584</v>
      </c>
      <c r="AE994" s="105"/>
      <c r="AF994" s="205">
        <v>6.5</v>
      </c>
      <c r="AG994" s="34" t="s">
        <v>52</v>
      </c>
      <c r="AH994" s="34">
        <v>520</v>
      </c>
      <c r="AI994" s="34">
        <v>60</v>
      </c>
      <c r="AJ994" s="33"/>
      <c r="AK994" s="33">
        <f t="shared" si="46"/>
        <v>460</v>
      </c>
      <c r="AL994" s="213">
        <f t="shared" si="45"/>
        <v>0</v>
      </c>
      <c r="AN994" s="233"/>
    </row>
    <row r="995" s="2" customFormat="1" ht="63" hidden="1" customHeight="1" spans="1:40">
      <c r="A995" s="34">
        <v>675</v>
      </c>
      <c r="B995" s="34" t="s">
        <v>864</v>
      </c>
      <c r="C995" s="37" t="s">
        <v>865</v>
      </c>
      <c r="D995" s="37" t="s">
        <v>866</v>
      </c>
      <c r="E995" s="37" t="s">
        <v>4111</v>
      </c>
      <c r="F995" s="37" t="s">
        <v>91</v>
      </c>
      <c r="G995" s="37" t="s">
        <v>4112</v>
      </c>
      <c r="H995" s="37" t="s">
        <v>75</v>
      </c>
      <c r="I995" s="73" t="s">
        <v>4113</v>
      </c>
      <c r="J995" s="34">
        <v>208</v>
      </c>
      <c r="K995" s="34">
        <v>208</v>
      </c>
      <c r="L995" s="33"/>
      <c r="M995" s="33"/>
      <c r="N995" s="73" t="s">
        <v>4114</v>
      </c>
      <c r="O995" s="73"/>
      <c r="P995" s="171">
        <v>527</v>
      </c>
      <c r="Q995" s="37" t="s">
        <v>52</v>
      </c>
      <c r="R995" s="37" t="s">
        <v>52</v>
      </c>
      <c r="S995" s="37" t="s">
        <v>52</v>
      </c>
      <c r="T995" s="37" t="s">
        <v>1580</v>
      </c>
      <c r="U995" s="37" t="s">
        <v>95</v>
      </c>
      <c r="V995" s="37" t="s">
        <v>803</v>
      </c>
      <c r="W995" s="91">
        <v>18788483576</v>
      </c>
      <c r="X995" s="33" t="s">
        <v>56</v>
      </c>
      <c r="Y995" s="124">
        <v>45352</v>
      </c>
      <c r="Z995" s="124">
        <v>45657</v>
      </c>
      <c r="AA995" s="104" t="s">
        <v>57</v>
      </c>
      <c r="AB995" s="37" t="s">
        <v>1582</v>
      </c>
      <c r="AC995" s="37"/>
      <c r="AD995" s="115" t="s">
        <v>1584</v>
      </c>
      <c r="AE995" s="105"/>
      <c r="AF995" s="205"/>
      <c r="AG995" s="34" t="s">
        <v>52</v>
      </c>
      <c r="AH995" s="34">
        <v>208</v>
      </c>
      <c r="AI995" s="34">
        <v>40</v>
      </c>
      <c r="AJ995" s="33"/>
      <c r="AK995" s="33">
        <f t="shared" si="46"/>
        <v>168</v>
      </c>
      <c r="AL995" s="213">
        <f t="shared" si="45"/>
        <v>0</v>
      </c>
      <c r="AN995" s="233"/>
    </row>
    <row r="996" s="2" customFormat="1" ht="66" hidden="1" customHeight="1" spans="1:40">
      <c r="A996" s="33">
        <v>676</v>
      </c>
      <c r="B996" s="34" t="s">
        <v>864</v>
      </c>
      <c r="C996" s="37" t="s">
        <v>865</v>
      </c>
      <c r="D996" s="37" t="s">
        <v>866</v>
      </c>
      <c r="E996" s="37" t="s">
        <v>4115</v>
      </c>
      <c r="F996" s="37" t="s">
        <v>91</v>
      </c>
      <c r="G996" s="37" t="s">
        <v>4112</v>
      </c>
      <c r="H996" s="37" t="s">
        <v>75</v>
      </c>
      <c r="I996" s="73" t="s">
        <v>4116</v>
      </c>
      <c r="J996" s="34">
        <v>260</v>
      </c>
      <c r="K996" s="34">
        <v>260</v>
      </c>
      <c r="L996" s="33"/>
      <c r="M996" s="33"/>
      <c r="N996" s="73" t="s">
        <v>4117</v>
      </c>
      <c r="O996" s="73"/>
      <c r="P996" s="171">
        <v>419</v>
      </c>
      <c r="Q996" s="37" t="s">
        <v>52</v>
      </c>
      <c r="R996" s="37" t="s">
        <v>52</v>
      </c>
      <c r="S996" s="37" t="s">
        <v>52</v>
      </c>
      <c r="T996" s="37" t="s">
        <v>1580</v>
      </c>
      <c r="U996" s="37" t="s">
        <v>95</v>
      </c>
      <c r="V996" s="37" t="s">
        <v>803</v>
      </c>
      <c r="W996" s="91">
        <v>18788483576</v>
      </c>
      <c r="X996" s="33" t="s">
        <v>56</v>
      </c>
      <c r="Y996" s="124">
        <v>45352</v>
      </c>
      <c r="Z996" s="124">
        <v>45657</v>
      </c>
      <c r="AA996" s="104" t="s">
        <v>57</v>
      </c>
      <c r="AB996" s="37" t="s">
        <v>1582</v>
      </c>
      <c r="AC996" s="37"/>
      <c r="AD996" s="115" t="s">
        <v>1584</v>
      </c>
      <c r="AE996" s="105"/>
      <c r="AF996" s="205"/>
      <c r="AG996" s="34" t="s">
        <v>52</v>
      </c>
      <c r="AH996" s="34">
        <v>260</v>
      </c>
      <c r="AI996" s="34">
        <v>50</v>
      </c>
      <c r="AJ996" s="33"/>
      <c r="AK996" s="33">
        <f t="shared" si="46"/>
        <v>210</v>
      </c>
      <c r="AL996" s="213">
        <f t="shared" si="45"/>
        <v>0</v>
      </c>
      <c r="AN996" s="233"/>
    </row>
    <row r="997" s="2" customFormat="1" ht="73" hidden="1" customHeight="1" spans="1:40">
      <c r="A997" s="34">
        <v>677</v>
      </c>
      <c r="B997" s="34" t="s">
        <v>864</v>
      </c>
      <c r="C997" s="37" t="s">
        <v>865</v>
      </c>
      <c r="D997" s="37" t="s">
        <v>866</v>
      </c>
      <c r="E997" s="37" t="s">
        <v>4118</v>
      </c>
      <c r="F997" s="37" t="s">
        <v>450</v>
      </c>
      <c r="G997" s="37" t="s">
        <v>1174</v>
      </c>
      <c r="H997" s="37" t="s">
        <v>48</v>
      </c>
      <c r="I997" s="73" t="s">
        <v>4119</v>
      </c>
      <c r="J997" s="34">
        <v>48</v>
      </c>
      <c r="K997" s="34">
        <v>48</v>
      </c>
      <c r="L997" s="33"/>
      <c r="M997" s="33"/>
      <c r="N997" s="73" t="s">
        <v>4120</v>
      </c>
      <c r="O997" s="73"/>
      <c r="P997" s="171">
        <v>130</v>
      </c>
      <c r="Q997" s="37" t="s">
        <v>52</v>
      </c>
      <c r="R997" s="37" t="s">
        <v>52</v>
      </c>
      <c r="S997" s="37" t="s">
        <v>52</v>
      </c>
      <c r="T997" s="37" t="s">
        <v>1580</v>
      </c>
      <c r="U997" s="37" t="s">
        <v>454</v>
      </c>
      <c r="V997" s="37" t="s">
        <v>3997</v>
      </c>
      <c r="W997" s="91">
        <v>13769500315</v>
      </c>
      <c r="X997" s="34" t="s">
        <v>56</v>
      </c>
      <c r="Y997" s="124">
        <v>45352</v>
      </c>
      <c r="Z997" s="124">
        <v>45657</v>
      </c>
      <c r="AA997" s="104" t="s">
        <v>57</v>
      </c>
      <c r="AB997" s="37" t="s">
        <v>1582</v>
      </c>
      <c r="AC997" s="37"/>
      <c r="AD997" s="115" t="s">
        <v>1584</v>
      </c>
      <c r="AE997" s="105"/>
      <c r="AF997" s="205">
        <v>0.8</v>
      </c>
      <c r="AG997" s="34" t="s">
        <v>52</v>
      </c>
      <c r="AH997" s="34">
        <v>48</v>
      </c>
      <c r="AI997" s="34">
        <v>10</v>
      </c>
      <c r="AJ997" s="33"/>
      <c r="AK997" s="33">
        <f t="shared" si="46"/>
        <v>38</v>
      </c>
      <c r="AL997" s="213">
        <f t="shared" si="45"/>
        <v>0</v>
      </c>
      <c r="AN997" s="233"/>
    </row>
    <row r="998" s="2" customFormat="1" ht="76" hidden="1" customHeight="1" spans="1:40">
      <c r="A998" s="34">
        <v>678</v>
      </c>
      <c r="B998" s="34" t="s">
        <v>864</v>
      </c>
      <c r="C998" s="37" t="s">
        <v>865</v>
      </c>
      <c r="D998" s="37" t="s">
        <v>866</v>
      </c>
      <c r="E998" s="37" t="s">
        <v>4121</v>
      </c>
      <c r="F998" s="37" t="s">
        <v>223</v>
      </c>
      <c r="G998" s="37" t="s">
        <v>960</v>
      </c>
      <c r="H998" s="37" t="s">
        <v>48</v>
      </c>
      <c r="I998" s="73" t="s">
        <v>4122</v>
      </c>
      <c r="J998" s="34">
        <v>108</v>
      </c>
      <c r="K998" s="34">
        <v>108</v>
      </c>
      <c r="L998" s="33"/>
      <c r="M998" s="33"/>
      <c r="N998" s="73" t="s">
        <v>4123</v>
      </c>
      <c r="O998" s="73"/>
      <c r="P998" s="171">
        <v>377</v>
      </c>
      <c r="Q998" s="37" t="s">
        <v>52</v>
      </c>
      <c r="R998" s="37" t="s">
        <v>52</v>
      </c>
      <c r="S998" s="37" t="s">
        <v>52</v>
      </c>
      <c r="T998" s="37" t="s">
        <v>1580</v>
      </c>
      <c r="U998" s="37" t="s">
        <v>228</v>
      </c>
      <c r="V998" s="37" t="s">
        <v>4010</v>
      </c>
      <c r="W998" s="91">
        <v>19306953999</v>
      </c>
      <c r="X998" s="34" t="s">
        <v>56</v>
      </c>
      <c r="Y998" s="124">
        <v>45352</v>
      </c>
      <c r="Z998" s="124">
        <v>45657</v>
      </c>
      <c r="AA998" s="104" t="s">
        <v>57</v>
      </c>
      <c r="AB998" s="37" t="s">
        <v>1582</v>
      </c>
      <c r="AC998" s="37"/>
      <c r="AD998" s="115" t="s">
        <v>1584</v>
      </c>
      <c r="AE998" s="105"/>
      <c r="AF998" s="205">
        <v>1.8</v>
      </c>
      <c r="AG998" s="34" t="s">
        <v>52</v>
      </c>
      <c r="AH998" s="34">
        <v>108</v>
      </c>
      <c r="AI998" s="34">
        <v>20</v>
      </c>
      <c r="AJ998" s="33"/>
      <c r="AK998" s="33">
        <f t="shared" si="46"/>
        <v>88</v>
      </c>
      <c r="AL998" s="213">
        <f t="shared" si="45"/>
        <v>0</v>
      </c>
      <c r="AN998" s="233"/>
    </row>
    <row r="999" s="2" customFormat="1" ht="89" hidden="1" customHeight="1" spans="1:40">
      <c r="A999" s="33">
        <v>679</v>
      </c>
      <c r="B999" s="34" t="s">
        <v>864</v>
      </c>
      <c r="C999" s="37" t="s">
        <v>865</v>
      </c>
      <c r="D999" s="37" t="s">
        <v>866</v>
      </c>
      <c r="E999" s="37" t="s">
        <v>4124</v>
      </c>
      <c r="F999" s="37" t="s">
        <v>138</v>
      </c>
      <c r="G999" s="37" t="s">
        <v>4125</v>
      </c>
      <c r="H999" s="37" t="s">
        <v>48</v>
      </c>
      <c r="I999" s="73" t="s">
        <v>4126</v>
      </c>
      <c r="J999" s="34">
        <v>162.96</v>
      </c>
      <c r="K999" s="34">
        <v>162.96</v>
      </c>
      <c r="L999" s="33"/>
      <c r="M999" s="33"/>
      <c r="N999" s="73" t="s">
        <v>4127</v>
      </c>
      <c r="O999" s="73"/>
      <c r="P999" s="171">
        <v>100</v>
      </c>
      <c r="Q999" s="37" t="s">
        <v>52</v>
      </c>
      <c r="R999" s="37" t="s">
        <v>52</v>
      </c>
      <c r="S999" s="37" t="s">
        <v>52</v>
      </c>
      <c r="T999" s="37" t="s">
        <v>1580</v>
      </c>
      <c r="U999" s="37" t="s">
        <v>143</v>
      </c>
      <c r="V999" s="37" t="s">
        <v>1607</v>
      </c>
      <c r="W999" s="91">
        <v>13887154411</v>
      </c>
      <c r="X999" s="34" t="s">
        <v>56</v>
      </c>
      <c r="Y999" s="124">
        <v>45352</v>
      </c>
      <c r="Z999" s="124">
        <v>45657</v>
      </c>
      <c r="AA999" s="104" t="s">
        <v>57</v>
      </c>
      <c r="AB999" s="37" t="s">
        <v>1582</v>
      </c>
      <c r="AC999" s="37"/>
      <c r="AD999" s="115" t="s">
        <v>1584</v>
      </c>
      <c r="AE999" s="105"/>
      <c r="AF999" s="205">
        <v>2.716</v>
      </c>
      <c r="AG999" s="34" t="s">
        <v>52</v>
      </c>
      <c r="AH999" s="34">
        <v>162.96</v>
      </c>
      <c r="AI999" s="34">
        <v>30</v>
      </c>
      <c r="AJ999" s="33"/>
      <c r="AK999" s="33">
        <f t="shared" si="46"/>
        <v>132.96</v>
      </c>
      <c r="AL999" s="213">
        <f t="shared" si="45"/>
        <v>0</v>
      </c>
      <c r="AN999" s="233"/>
    </row>
    <row r="1000" s="2" customFormat="1" ht="89" hidden="1" customHeight="1" spans="1:40">
      <c r="A1000" s="34">
        <v>680</v>
      </c>
      <c r="B1000" s="34" t="s">
        <v>864</v>
      </c>
      <c r="C1000" s="37" t="s">
        <v>865</v>
      </c>
      <c r="D1000" s="37" t="s">
        <v>866</v>
      </c>
      <c r="E1000" s="37" t="s">
        <v>4128</v>
      </c>
      <c r="F1000" s="37" t="s">
        <v>4129</v>
      </c>
      <c r="G1000" s="37" t="s">
        <v>732</v>
      </c>
      <c r="H1000" s="37" t="s">
        <v>48</v>
      </c>
      <c r="I1000" s="73" t="s">
        <v>4130</v>
      </c>
      <c r="J1000" s="34">
        <v>45</v>
      </c>
      <c r="K1000" s="33">
        <v>45</v>
      </c>
      <c r="L1000" s="33"/>
      <c r="M1000" s="33"/>
      <c r="N1000" s="73" t="s">
        <v>4131</v>
      </c>
      <c r="O1000" s="73" t="s">
        <v>4132</v>
      </c>
      <c r="P1000" s="171">
        <v>504</v>
      </c>
      <c r="Q1000" s="37" t="s">
        <v>52</v>
      </c>
      <c r="R1000" s="37" t="s">
        <v>52</v>
      </c>
      <c r="S1000" s="37" t="s">
        <v>52</v>
      </c>
      <c r="T1000" s="37" t="s">
        <v>4133</v>
      </c>
      <c r="U1000" s="37" t="s">
        <v>228</v>
      </c>
      <c r="V1000" s="37" t="s">
        <v>4010</v>
      </c>
      <c r="W1000" s="91">
        <v>13987714975</v>
      </c>
      <c r="X1000" s="34" t="s">
        <v>56</v>
      </c>
      <c r="Y1000" s="114">
        <v>45444</v>
      </c>
      <c r="Z1000" s="114">
        <v>45627</v>
      </c>
      <c r="AA1000" s="104" t="s">
        <v>518</v>
      </c>
      <c r="AB1000" s="37"/>
      <c r="AC1000" s="37"/>
      <c r="AD1000" s="115" t="s">
        <v>1584</v>
      </c>
      <c r="AE1000" s="105"/>
      <c r="AF1000" s="205"/>
      <c r="AG1000" s="34" t="s">
        <v>52</v>
      </c>
      <c r="AH1000" s="34">
        <v>45</v>
      </c>
      <c r="AI1000" s="34">
        <v>45</v>
      </c>
      <c r="AJ1000" s="33"/>
      <c r="AK1000" s="33"/>
      <c r="AL1000" s="213"/>
      <c r="AN1000" s="233"/>
    </row>
    <row r="1001" s="2" customFormat="1" ht="96" hidden="1" customHeight="1" spans="1:40">
      <c r="A1001" s="34">
        <v>681</v>
      </c>
      <c r="B1001" s="34" t="s">
        <v>864</v>
      </c>
      <c r="C1001" s="37" t="s">
        <v>865</v>
      </c>
      <c r="D1001" s="37" t="s">
        <v>4134</v>
      </c>
      <c r="E1001" s="37" t="s">
        <v>4135</v>
      </c>
      <c r="F1001" s="37" t="s">
        <v>591</v>
      </c>
      <c r="G1001" s="37" t="s">
        <v>592</v>
      </c>
      <c r="H1001" s="37" t="s">
        <v>48</v>
      </c>
      <c r="I1001" s="73" t="s">
        <v>4136</v>
      </c>
      <c r="J1001" s="34">
        <v>700</v>
      </c>
      <c r="K1001" s="34">
        <v>700</v>
      </c>
      <c r="L1001" s="33"/>
      <c r="M1001" s="33"/>
      <c r="N1001" s="73" t="s">
        <v>4137</v>
      </c>
      <c r="O1001" s="73" t="s">
        <v>4138</v>
      </c>
      <c r="P1001" s="171">
        <v>583</v>
      </c>
      <c r="Q1001" s="37" t="s">
        <v>52</v>
      </c>
      <c r="R1001" s="37" t="s">
        <v>56</v>
      </c>
      <c r="S1001" s="37" t="s">
        <v>52</v>
      </c>
      <c r="T1001" s="37" t="s">
        <v>757</v>
      </c>
      <c r="U1001" s="37" t="s">
        <v>597</v>
      </c>
      <c r="V1001" s="37" t="s">
        <v>4139</v>
      </c>
      <c r="W1001" s="91">
        <v>18187792770</v>
      </c>
      <c r="X1001" s="34" t="s">
        <v>56</v>
      </c>
      <c r="Y1001" s="124">
        <v>45383</v>
      </c>
      <c r="Z1001" s="124">
        <v>45566</v>
      </c>
      <c r="AA1001" s="104" t="s">
        <v>57</v>
      </c>
      <c r="AB1001" s="37"/>
      <c r="AC1001" s="37"/>
      <c r="AD1001" s="115" t="s">
        <v>759</v>
      </c>
      <c r="AE1001" s="105"/>
      <c r="AF1001" s="205"/>
      <c r="AG1001" s="34" t="s">
        <v>52</v>
      </c>
      <c r="AH1001" s="34">
        <v>700</v>
      </c>
      <c r="AI1001" s="33">
        <v>200</v>
      </c>
      <c r="AJ1001" s="33"/>
      <c r="AK1001" s="33">
        <f t="shared" ref="AK1001:AK1047" si="47">AH1001-AI1001-AJ1001</f>
        <v>500</v>
      </c>
      <c r="AL1001" s="213">
        <f t="shared" ref="AL1001:AL1048" si="48">J1001-AH1001</f>
        <v>0</v>
      </c>
      <c r="AN1001" s="214"/>
    </row>
    <row r="1002" s="2" customFormat="1" ht="92" hidden="1" customHeight="1" spans="1:40">
      <c r="A1002" s="33">
        <v>682</v>
      </c>
      <c r="B1002" s="34" t="s">
        <v>864</v>
      </c>
      <c r="C1002" s="37" t="s">
        <v>865</v>
      </c>
      <c r="D1002" s="37" t="s">
        <v>866</v>
      </c>
      <c r="E1002" s="37" t="s">
        <v>4140</v>
      </c>
      <c r="F1002" s="37" t="s">
        <v>223</v>
      </c>
      <c r="G1002" s="37" t="s">
        <v>4141</v>
      </c>
      <c r="H1002" s="37" t="s">
        <v>48</v>
      </c>
      <c r="I1002" s="73" t="s">
        <v>4142</v>
      </c>
      <c r="J1002" s="34">
        <v>100</v>
      </c>
      <c r="K1002" s="34">
        <v>100</v>
      </c>
      <c r="L1002" s="33"/>
      <c r="M1002" s="33"/>
      <c r="N1002" s="73" t="s">
        <v>4143</v>
      </c>
      <c r="O1002" s="73" t="s">
        <v>4144</v>
      </c>
      <c r="P1002" s="171">
        <v>5010</v>
      </c>
      <c r="Q1002" s="37" t="s">
        <v>52</v>
      </c>
      <c r="R1002" s="37" t="s">
        <v>56</v>
      </c>
      <c r="S1002" s="37" t="s">
        <v>52</v>
      </c>
      <c r="T1002" s="37" t="s">
        <v>757</v>
      </c>
      <c r="U1002" s="37" t="s">
        <v>228</v>
      </c>
      <c r="V1002" s="37" t="s">
        <v>822</v>
      </c>
      <c r="W1002" s="91">
        <v>13408765275</v>
      </c>
      <c r="X1002" s="34" t="s">
        <v>56</v>
      </c>
      <c r="Y1002" s="124">
        <v>45352</v>
      </c>
      <c r="Z1002" s="124">
        <v>45627</v>
      </c>
      <c r="AA1002" s="104" t="s">
        <v>57</v>
      </c>
      <c r="AB1002" s="37"/>
      <c r="AC1002" s="37" t="s">
        <v>758</v>
      </c>
      <c r="AD1002" s="115" t="s">
        <v>759</v>
      </c>
      <c r="AE1002" s="105"/>
      <c r="AF1002" s="205"/>
      <c r="AG1002" s="34" t="s">
        <v>52</v>
      </c>
      <c r="AH1002" s="34">
        <v>100</v>
      </c>
      <c r="AI1002" s="33">
        <v>100</v>
      </c>
      <c r="AJ1002" s="33"/>
      <c r="AK1002" s="33">
        <f t="shared" si="47"/>
        <v>0</v>
      </c>
      <c r="AL1002" s="213">
        <f t="shared" si="48"/>
        <v>0</v>
      </c>
      <c r="AN1002" s="214"/>
    </row>
    <row r="1003" s="2" customFormat="1" ht="81" hidden="1" customHeight="1" spans="1:40">
      <c r="A1003" s="34">
        <v>683</v>
      </c>
      <c r="B1003" s="34" t="s">
        <v>864</v>
      </c>
      <c r="C1003" s="37" t="s">
        <v>865</v>
      </c>
      <c r="D1003" s="37" t="s">
        <v>866</v>
      </c>
      <c r="E1003" s="37" t="s">
        <v>4145</v>
      </c>
      <c r="F1003" s="37" t="s">
        <v>91</v>
      </c>
      <c r="G1003" s="37" t="s">
        <v>4146</v>
      </c>
      <c r="H1003" s="37" t="s">
        <v>48</v>
      </c>
      <c r="I1003" s="73" t="s">
        <v>4147</v>
      </c>
      <c r="J1003" s="34">
        <v>450</v>
      </c>
      <c r="K1003" s="34">
        <v>450</v>
      </c>
      <c r="L1003" s="33"/>
      <c r="M1003" s="33"/>
      <c r="N1003" s="73" t="s">
        <v>4148</v>
      </c>
      <c r="O1003" s="73" t="s">
        <v>764</v>
      </c>
      <c r="P1003" s="171">
        <v>6649</v>
      </c>
      <c r="Q1003" s="37" t="s">
        <v>52</v>
      </c>
      <c r="R1003" s="37" t="s">
        <v>56</v>
      </c>
      <c r="S1003" s="37" t="s">
        <v>52</v>
      </c>
      <c r="T1003" s="37" t="s">
        <v>757</v>
      </c>
      <c r="U1003" s="37" t="s">
        <v>95</v>
      </c>
      <c r="V1003" s="37" t="s">
        <v>765</v>
      </c>
      <c r="W1003" s="91">
        <v>13577465091</v>
      </c>
      <c r="X1003" s="34" t="s">
        <v>56</v>
      </c>
      <c r="Y1003" s="124">
        <v>45383</v>
      </c>
      <c r="Z1003" s="124">
        <v>45597</v>
      </c>
      <c r="AA1003" s="104" t="s">
        <v>57</v>
      </c>
      <c r="AB1003" s="37"/>
      <c r="AC1003" s="37" t="s">
        <v>758</v>
      </c>
      <c r="AD1003" s="115" t="s">
        <v>759</v>
      </c>
      <c r="AE1003" s="105"/>
      <c r="AF1003" s="205"/>
      <c r="AG1003" s="34" t="s">
        <v>52</v>
      </c>
      <c r="AH1003" s="34">
        <v>450</v>
      </c>
      <c r="AI1003" s="33">
        <v>200</v>
      </c>
      <c r="AJ1003" s="33"/>
      <c r="AK1003" s="33">
        <f t="shared" si="47"/>
        <v>250</v>
      </c>
      <c r="AL1003" s="213">
        <f t="shared" si="48"/>
        <v>0</v>
      </c>
      <c r="AN1003" s="214"/>
    </row>
    <row r="1004" s="2" customFormat="1" ht="196" hidden="1" customHeight="1" spans="1:40">
      <c r="A1004" s="34">
        <v>684</v>
      </c>
      <c r="B1004" s="34" t="s">
        <v>864</v>
      </c>
      <c r="C1004" s="37" t="s">
        <v>865</v>
      </c>
      <c r="D1004" s="37" t="s">
        <v>866</v>
      </c>
      <c r="E1004" s="33" t="s">
        <v>4149</v>
      </c>
      <c r="F1004" s="33" t="s">
        <v>270</v>
      </c>
      <c r="G1004" s="33" t="s">
        <v>4150</v>
      </c>
      <c r="H1004" s="33" t="s">
        <v>48</v>
      </c>
      <c r="I1004" s="55" t="s">
        <v>4151</v>
      </c>
      <c r="J1004" s="34">
        <v>344.26</v>
      </c>
      <c r="K1004" s="34">
        <v>344.26</v>
      </c>
      <c r="L1004" s="33"/>
      <c r="M1004" s="33"/>
      <c r="N1004" s="55" t="s">
        <v>4152</v>
      </c>
      <c r="O1004" s="33" t="s">
        <v>4153</v>
      </c>
      <c r="P1004" s="85" t="s">
        <v>4154</v>
      </c>
      <c r="Q1004" s="33" t="s">
        <v>52</v>
      </c>
      <c r="R1004" s="33" t="s">
        <v>56</v>
      </c>
      <c r="S1004" s="33" t="s">
        <v>52</v>
      </c>
      <c r="T1004" s="33" t="s">
        <v>757</v>
      </c>
      <c r="U1004" s="33" t="s">
        <v>275</v>
      </c>
      <c r="V1004" s="33" t="s">
        <v>4155</v>
      </c>
      <c r="W1004" s="33" t="s">
        <v>4156</v>
      </c>
      <c r="X1004" s="34" t="s">
        <v>56</v>
      </c>
      <c r="Y1004" s="124">
        <v>45352</v>
      </c>
      <c r="Z1004" s="124">
        <v>45565</v>
      </c>
      <c r="AA1004" s="104" t="s">
        <v>57</v>
      </c>
      <c r="AB1004" s="33"/>
      <c r="AC1004" s="33" t="s">
        <v>758</v>
      </c>
      <c r="AD1004" s="115" t="s">
        <v>759</v>
      </c>
      <c r="AE1004" s="105"/>
      <c r="AF1004" s="205"/>
      <c r="AG1004" s="34" t="s">
        <v>52</v>
      </c>
      <c r="AH1004" s="34">
        <v>344.26</v>
      </c>
      <c r="AI1004" s="33">
        <v>200</v>
      </c>
      <c r="AJ1004" s="33"/>
      <c r="AK1004" s="33">
        <f t="shared" si="47"/>
        <v>144.26</v>
      </c>
      <c r="AL1004" s="213">
        <f t="shared" si="48"/>
        <v>0</v>
      </c>
      <c r="AN1004" s="214"/>
    </row>
    <row r="1005" s="2" customFormat="1" ht="74" hidden="1" customHeight="1" spans="1:40">
      <c r="A1005" s="33">
        <v>685</v>
      </c>
      <c r="B1005" s="34" t="s">
        <v>864</v>
      </c>
      <c r="C1005" s="37" t="s">
        <v>865</v>
      </c>
      <c r="D1005" s="37" t="s">
        <v>2037</v>
      </c>
      <c r="E1005" s="33" t="s">
        <v>4157</v>
      </c>
      <c r="F1005" s="33" t="s">
        <v>248</v>
      </c>
      <c r="G1005" s="33" t="s">
        <v>906</v>
      </c>
      <c r="H1005" s="33" t="s">
        <v>75</v>
      </c>
      <c r="I1005" s="55" t="s">
        <v>4158</v>
      </c>
      <c r="J1005" s="34">
        <v>100</v>
      </c>
      <c r="K1005" s="34">
        <v>100</v>
      </c>
      <c r="L1005" s="33"/>
      <c r="M1005" s="33"/>
      <c r="N1005" s="55" t="s">
        <v>4159</v>
      </c>
      <c r="O1005" s="55" t="s">
        <v>909</v>
      </c>
      <c r="P1005" s="56"/>
      <c r="Q1005" s="33" t="s">
        <v>52</v>
      </c>
      <c r="R1005" s="33" t="s">
        <v>52</v>
      </c>
      <c r="S1005" s="33" t="s">
        <v>52</v>
      </c>
      <c r="T1005" s="33" t="s">
        <v>757</v>
      </c>
      <c r="U1005" s="33" t="s">
        <v>253</v>
      </c>
      <c r="V1005" s="33" t="s">
        <v>910</v>
      </c>
      <c r="W1005" s="86">
        <v>15825092186</v>
      </c>
      <c r="X1005" s="34" t="s">
        <v>56</v>
      </c>
      <c r="Y1005" s="104">
        <v>45383</v>
      </c>
      <c r="Z1005" s="104">
        <v>45634</v>
      </c>
      <c r="AA1005" s="104" t="s">
        <v>57</v>
      </c>
      <c r="AB1005" s="37"/>
      <c r="AC1005" s="37"/>
      <c r="AD1005" s="115" t="s">
        <v>759</v>
      </c>
      <c r="AE1005" s="105"/>
      <c r="AF1005" s="205"/>
      <c r="AG1005" s="34" t="s">
        <v>52</v>
      </c>
      <c r="AH1005" s="34">
        <v>100</v>
      </c>
      <c r="AI1005" s="33">
        <v>100</v>
      </c>
      <c r="AJ1005" s="33"/>
      <c r="AK1005" s="33">
        <f t="shared" si="47"/>
        <v>0</v>
      </c>
      <c r="AL1005" s="213">
        <f t="shared" si="48"/>
        <v>0</v>
      </c>
      <c r="AN1005" s="214"/>
    </row>
    <row r="1006" s="2" customFormat="1" ht="89" hidden="1" customHeight="1" spans="1:40">
      <c r="A1006" s="34">
        <v>686</v>
      </c>
      <c r="B1006" s="34" t="s">
        <v>864</v>
      </c>
      <c r="C1006" s="37" t="s">
        <v>865</v>
      </c>
      <c r="D1006" s="37" t="s">
        <v>4160</v>
      </c>
      <c r="E1006" s="37" t="s">
        <v>4161</v>
      </c>
      <c r="F1006" s="37" t="s">
        <v>91</v>
      </c>
      <c r="G1006" s="37"/>
      <c r="H1006" s="37" t="s">
        <v>48</v>
      </c>
      <c r="I1006" s="73" t="s">
        <v>4162</v>
      </c>
      <c r="J1006" s="34">
        <v>560</v>
      </c>
      <c r="K1006" s="34">
        <v>560</v>
      </c>
      <c r="L1006" s="33">
        <v>0</v>
      </c>
      <c r="M1006" s="33">
        <v>0</v>
      </c>
      <c r="N1006" s="73" t="s">
        <v>4163</v>
      </c>
      <c r="O1006" s="73" t="s">
        <v>4164</v>
      </c>
      <c r="P1006" s="171">
        <v>48753</v>
      </c>
      <c r="Q1006" s="37" t="s">
        <v>52</v>
      </c>
      <c r="R1006" s="37" t="s">
        <v>56</v>
      </c>
      <c r="S1006" s="37" t="s">
        <v>52</v>
      </c>
      <c r="T1006" s="37" t="s">
        <v>757</v>
      </c>
      <c r="U1006" s="37" t="s">
        <v>95</v>
      </c>
      <c r="V1006" s="37" t="s">
        <v>96</v>
      </c>
      <c r="W1006" s="91">
        <v>13648747575</v>
      </c>
      <c r="X1006" s="34" t="s">
        <v>56</v>
      </c>
      <c r="Y1006" s="124">
        <v>45413</v>
      </c>
      <c r="Z1006" s="124">
        <v>45506</v>
      </c>
      <c r="AA1006" s="104" t="s">
        <v>57</v>
      </c>
      <c r="AB1006" s="37"/>
      <c r="AC1006" s="37"/>
      <c r="AD1006" s="115" t="s">
        <v>759</v>
      </c>
      <c r="AE1006" s="105"/>
      <c r="AF1006" s="205"/>
      <c r="AG1006" s="34" t="s">
        <v>52</v>
      </c>
      <c r="AH1006" s="34">
        <v>560</v>
      </c>
      <c r="AI1006" s="33">
        <v>50</v>
      </c>
      <c r="AJ1006" s="33">
        <v>0</v>
      </c>
      <c r="AK1006" s="33">
        <f t="shared" si="47"/>
        <v>510</v>
      </c>
      <c r="AL1006" s="213">
        <f t="shared" si="48"/>
        <v>0</v>
      </c>
      <c r="AN1006" s="214"/>
    </row>
    <row r="1007" s="2" customFormat="1" ht="131" hidden="1" customHeight="1" spans="1:40">
      <c r="A1007" s="34">
        <v>687</v>
      </c>
      <c r="B1007" s="34" t="s">
        <v>864</v>
      </c>
      <c r="C1007" s="37" t="s">
        <v>1399</v>
      </c>
      <c r="D1007" s="37" t="s">
        <v>2934</v>
      </c>
      <c r="E1007" s="37" t="s">
        <v>4165</v>
      </c>
      <c r="F1007" s="37" t="s">
        <v>91</v>
      </c>
      <c r="G1007" s="37" t="s">
        <v>950</v>
      </c>
      <c r="H1007" s="37" t="s">
        <v>48</v>
      </c>
      <c r="I1007" s="73" t="s">
        <v>4166</v>
      </c>
      <c r="J1007" s="34">
        <v>400</v>
      </c>
      <c r="K1007" s="33">
        <v>400</v>
      </c>
      <c r="L1007" s="33"/>
      <c r="M1007" s="33"/>
      <c r="N1007" s="73" t="s">
        <v>4167</v>
      </c>
      <c r="O1007" s="73"/>
      <c r="P1007" s="171">
        <v>806</v>
      </c>
      <c r="Q1007" s="37" t="s">
        <v>56</v>
      </c>
      <c r="R1007" s="37" t="s">
        <v>52</v>
      </c>
      <c r="S1007" s="37" t="s">
        <v>52</v>
      </c>
      <c r="T1007" s="37" t="s">
        <v>757</v>
      </c>
      <c r="U1007" s="37" t="s">
        <v>95</v>
      </c>
      <c r="V1007" s="37" t="s">
        <v>96</v>
      </c>
      <c r="W1007" s="91" t="s">
        <v>953</v>
      </c>
      <c r="X1007" s="34" t="s">
        <v>56</v>
      </c>
      <c r="Y1007" s="124">
        <v>45474</v>
      </c>
      <c r="Z1007" s="124">
        <v>45638</v>
      </c>
      <c r="AA1007" s="104" t="s">
        <v>518</v>
      </c>
      <c r="AB1007" s="37" t="s">
        <v>4168</v>
      </c>
      <c r="AC1007" s="37"/>
      <c r="AD1007" s="115" t="s">
        <v>759</v>
      </c>
      <c r="AE1007" s="105"/>
      <c r="AF1007" s="205"/>
      <c r="AG1007" s="34" t="s">
        <v>52</v>
      </c>
      <c r="AH1007" s="34">
        <v>400</v>
      </c>
      <c r="AI1007" s="33">
        <v>100</v>
      </c>
      <c r="AJ1007" s="33"/>
      <c r="AK1007" s="33">
        <f t="shared" si="47"/>
        <v>300</v>
      </c>
      <c r="AL1007" s="213">
        <f t="shared" si="48"/>
        <v>0</v>
      </c>
      <c r="AN1007" s="214"/>
    </row>
    <row r="1008" s="2" customFormat="1" ht="146" hidden="1" customHeight="1" spans="1:40">
      <c r="A1008" s="33">
        <v>688</v>
      </c>
      <c r="B1008" s="34" t="s">
        <v>864</v>
      </c>
      <c r="C1008" s="37" t="s">
        <v>865</v>
      </c>
      <c r="D1008" s="37" t="s">
        <v>2037</v>
      </c>
      <c r="E1008" s="37" t="s">
        <v>4169</v>
      </c>
      <c r="F1008" s="37" t="s">
        <v>198</v>
      </c>
      <c r="G1008" s="37" t="s">
        <v>1086</v>
      </c>
      <c r="H1008" s="37" t="s">
        <v>48</v>
      </c>
      <c r="I1008" s="73" t="s">
        <v>4170</v>
      </c>
      <c r="J1008" s="34">
        <v>95</v>
      </c>
      <c r="K1008" s="33">
        <v>95</v>
      </c>
      <c r="L1008" s="33"/>
      <c r="M1008" s="33"/>
      <c r="N1008" s="73" t="s">
        <v>4171</v>
      </c>
      <c r="O1008" s="73" t="s">
        <v>4172</v>
      </c>
      <c r="P1008" s="171" t="s">
        <v>4173</v>
      </c>
      <c r="Q1008" s="37" t="s">
        <v>52</v>
      </c>
      <c r="R1008" s="37" t="s">
        <v>56</v>
      </c>
      <c r="S1008" s="37" t="s">
        <v>52</v>
      </c>
      <c r="T1008" s="37" t="s">
        <v>757</v>
      </c>
      <c r="U1008" s="37" t="s">
        <v>203</v>
      </c>
      <c r="V1008" s="37" t="s">
        <v>204</v>
      </c>
      <c r="W1008" s="91">
        <v>15887905589</v>
      </c>
      <c r="X1008" s="34" t="s">
        <v>56</v>
      </c>
      <c r="Y1008" s="124">
        <v>45444</v>
      </c>
      <c r="Z1008" s="124">
        <v>45595</v>
      </c>
      <c r="AA1008" s="104" t="s">
        <v>518</v>
      </c>
      <c r="AB1008" s="37" t="s">
        <v>4174</v>
      </c>
      <c r="AC1008" s="37"/>
      <c r="AD1008" s="115" t="s">
        <v>759</v>
      </c>
      <c r="AE1008" s="105"/>
      <c r="AF1008" s="205"/>
      <c r="AG1008" s="34" t="s">
        <v>52</v>
      </c>
      <c r="AH1008" s="34">
        <v>95</v>
      </c>
      <c r="AI1008" s="33">
        <v>95</v>
      </c>
      <c r="AJ1008" s="33"/>
      <c r="AK1008" s="33">
        <f t="shared" si="47"/>
        <v>0</v>
      </c>
      <c r="AL1008" s="213">
        <f t="shared" si="48"/>
        <v>0</v>
      </c>
      <c r="AN1008" s="214"/>
    </row>
    <row r="1009" s="2" customFormat="1" ht="124" hidden="1" customHeight="1" spans="1:40">
      <c r="A1009" s="34">
        <v>689</v>
      </c>
      <c r="B1009" s="34" t="s">
        <v>864</v>
      </c>
      <c r="C1009" s="37" t="s">
        <v>1399</v>
      </c>
      <c r="D1009" s="37" t="s">
        <v>1400</v>
      </c>
      <c r="E1009" s="37" t="s">
        <v>4175</v>
      </c>
      <c r="F1009" s="37" t="s">
        <v>4176</v>
      </c>
      <c r="G1009" s="37" t="s">
        <v>148</v>
      </c>
      <c r="H1009" s="37" t="s">
        <v>48</v>
      </c>
      <c r="I1009" s="73" t="s">
        <v>4177</v>
      </c>
      <c r="J1009" s="34">
        <v>2400</v>
      </c>
      <c r="K1009" s="34">
        <v>2400</v>
      </c>
      <c r="L1009" s="33"/>
      <c r="M1009" s="33"/>
      <c r="N1009" s="73" t="s">
        <v>4178</v>
      </c>
      <c r="O1009" s="73"/>
      <c r="P1009" s="171">
        <v>1246</v>
      </c>
      <c r="Q1009" s="37" t="s">
        <v>52</v>
      </c>
      <c r="R1009" s="37" t="s">
        <v>52</v>
      </c>
      <c r="S1009" s="37" t="s">
        <v>52</v>
      </c>
      <c r="T1009" s="37" t="s">
        <v>1047</v>
      </c>
      <c r="U1009" s="44" t="s">
        <v>4179</v>
      </c>
      <c r="V1009" s="37" t="s">
        <v>4180</v>
      </c>
      <c r="W1009" s="91"/>
      <c r="X1009" s="34" t="s">
        <v>56</v>
      </c>
      <c r="Y1009" s="124">
        <v>45352</v>
      </c>
      <c r="Z1009" s="124">
        <v>45627</v>
      </c>
      <c r="AA1009" s="104" t="s">
        <v>57</v>
      </c>
      <c r="AB1009" s="37"/>
      <c r="AC1009" s="37"/>
      <c r="AD1009" s="115" t="s">
        <v>1049</v>
      </c>
      <c r="AE1009" s="105"/>
      <c r="AF1009" s="205"/>
      <c r="AG1009" s="34" t="s">
        <v>52</v>
      </c>
      <c r="AH1009" s="34">
        <v>2400</v>
      </c>
      <c r="AI1009" s="33">
        <v>1200</v>
      </c>
      <c r="AJ1009" s="33"/>
      <c r="AK1009" s="33">
        <f t="shared" si="47"/>
        <v>1200</v>
      </c>
      <c r="AL1009" s="213">
        <f t="shared" si="48"/>
        <v>0</v>
      </c>
      <c r="AN1009" s="214"/>
    </row>
    <row r="1010" s="3" customFormat="1" ht="27" hidden="1" customHeight="1" spans="1:40">
      <c r="A1010" s="31" t="s">
        <v>4181</v>
      </c>
      <c r="B1010" s="31"/>
      <c r="C1010" s="32"/>
      <c r="D1010" s="32"/>
      <c r="E1010" s="32"/>
      <c r="F1010" s="32"/>
      <c r="G1010" s="32"/>
      <c r="H1010" s="32"/>
      <c r="I1010" s="32"/>
      <c r="J1010" s="54">
        <f t="shared" ref="J1010:M1010" si="49">SUM(J1011:J1017)</f>
        <v>14657</v>
      </c>
      <c r="K1010" s="54">
        <f t="shared" si="49"/>
        <v>14657</v>
      </c>
      <c r="L1010" s="54">
        <f t="shared" si="49"/>
        <v>0</v>
      </c>
      <c r="M1010" s="54">
        <f t="shared" si="49"/>
        <v>0</v>
      </c>
      <c r="N1010" s="52"/>
      <c r="O1010" s="52"/>
      <c r="P1010" s="224"/>
      <c r="Q1010" s="53"/>
      <c r="R1010" s="53"/>
      <c r="S1010" s="53"/>
      <c r="T1010" s="53"/>
      <c r="U1010" s="53"/>
      <c r="V1010" s="53"/>
      <c r="W1010" s="84"/>
      <c r="X1010" s="54" t="s">
        <v>56</v>
      </c>
      <c r="Y1010" s="99"/>
      <c r="Z1010" s="99"/>
      <c r="AA1010" s="204"/>
      <c r="AB1010" s="53"/>
      <c r="AC1010" s="52"/>
      <c r="AD1010" s="115"/>
      <c r="AE1010" s="105" t="s">
        <v>41</v>
      </c>
      <c r="AF1010" s="205"/>
      <c r="AG1010" s="34"/>
      <c r="AH1010" s="33">
        <f t="shared" ref="AH1010:AK1010" si="50">SUM(AH1011:AH1017)</f>
        <v>14657</v>
      </c>
      <c r="AI1010" s="33">
        <f t="shared" si="50"/>
        <v>14197</v>
      </c>
      <c r="AJ1010" s="33">
        <f t="shared" si="50"/>
        <v>0</v>
      </c>
      <c r="AK1010" s="33">
        <f t="shared" si="47"/>
        <v>460</v>
      </c>
      <c r="AL1010" s="213">
        <f t="shared" si="48"/>
        <v>0</v>
      </c>
      <c r="AN1010" s="214"/>
    </row>
    <row r="1011" s="2" customFormat="1" ht="79" hidden="1" customHeight="1" spans="1:40">
      <c r="A1011" s="33">
        <v>1</v>
      </c>
      <c r="B1011" s="34" t="s">
        <v>4182</v>
      </c>
      <c r="C1011" s="33" t="s">
        <v>4182</v>
      </c>
      <c r="D1011" s="33" t="s">
        <v>4183</v>
      </c>
      <c r="E1011" s="33" t="s">
        <v>4184</v>
      </c>
      <c r="F1011" s="33" t="s">
        <v>1051</v>
      </c>
      <c r="G1011" s="33"/>
      <c r="H1011" s="33" t="s">
        <v>48</v>
      </c>
      <c r="I1011" s="55" t="s">
        <v>4185</v>
      </c>
      <c r="J1011" s="34">
        <v>13737</v>
      </c>
      <c r="K1011" s="33">
        <v>13737</v>
      </c>
      <c r="L1011" s="33"/>
      <c r="M1011" s="33"/>
      <c r="N1011" s="55" t="s">
        <v>4186</v>
      </c>
      <c r="O1011" s="55"/>
      <c r="P1011" s="56"/>
      <c r="Q1011" s="33" t="s">
        <v>52</v>
      </c>
      <c r="R1011" s="33" t="s">
        <v>56</v>
      </c>
      <c r="S1011" s="33" t="s">
        <v>52</v>
      </c>
      <c r="T1011" s="33" t="s">
        <v>757</v>
      </c>
      <c r="U1011" s="33" t="s">
        <v>757</v>
      </c>
      <c r="V1011" s="33" t="s">
        <v>4187</v>
      </c>
      <c r="W1011" s="86" t="s">
        <v>4188</v>
      </c>
      <c r="X1011" s="34" t="s">
        <v>56</v>
      </c>
      <c r="Y1011" s="104">
        <v>45326</v>
      </c>
      <c r="Z1011" s="104">
        <v>45630</v>
      </c>
      <c r="AA1011" s="104" t="s">
        <v>57</v>
      </c>
      <c r="AB1011" s="37"/>
      <c r="AC1011" s="37"/>
      <c r="AD1011" s="115" t="s">
        <v>4189</v>
      </c>
      <c r="AE1011" s="105"/>
      <c r="AF1011" s="205"/>
      <c r="AG1011" s="34" t="s">
        <v>59</v>
      </c>
      <c r="AH1011" s="34">
        <v>13737</v>
      </c>
      <c r="AI1011" s="33">
        <v>13737</v>
      </c>
      <c r="AJ1011" s="33"/>
      <c r="AK1011" s="33">
        <f t="shared" si="47"/>
        <v>0</v>
      </c>
      <c r="AL1011" s="213">
        <f t="shared" si="48"/>
        <v>0</v>
      </c>
      <c r="AN1011" s="214"/>
    </row>
    <row r="1012" s="2" customFormat="1" ht="90" hidden="1" customHeight="1" spans="1:40">
      <c r="A1012" s="33">
        <v>2</v>
      </c>
      <c r="B1012" s="34" t="s">
        <v>4182</v>
      </c>
      <c r="C1012" s="37" t="s">
        <v>4182</v>
      </c>
      <c r="D1012" s="37" t="s">
        <v>4190</v>
      </c>
      <c r="E1012" s="37" t="s">
        <v>4191</v>
      </c>
      <c r="F1012" s="37" t="s">
        <v>292</v>
      </c>
      <c r="G1012" s="37" t="s">
        <v>767</v>
      </c>
      <c r="H1012" s="37" t="s">
        <v>48</v>
      </c>
      <c r="I1012" s="73" t="s">
        <v>4192</v>
      </c>
      <c r="J1012" s="34">
        <v>80</v>
      </c>
      <c r="K1012" s="34">
        <v>80</v>
      </c>
      <c r="L1012" s="33"/>
      <c r="M1012" s="33"/>
      <c r="N1012" s="73" t="s">
        <v>4193</v>
      </c>
      <c r="O1012" s="73" t="s">
        <v>909</v>
      </c>
      <c r="P1012" s="171">
        <v>87</v>
      </c>
      <c r="Q1012" s="37" t="s">
        <v>52</v>
      </c>
      <c r="R1012" s="37" t="s">
        <v>56</v>
      </c>
      <c r="S1012" s="37" t="s">
        <v>52</v>
      </c>
      <c r="T1012" s="37" t="s">
        <v>757</v>
      </c>
      <c r="U1012" s="37" t="s">
        <v>297</v>
      </c>
      <c r="V1012" s="33" t="s">
        <v>298</v>
      </c>
      <c r="W1012" s="86">
        <v>18008741541</v>
      </c>
      <c r="X1012" s="34" t="s">
        <v>56</v>
      </c>
      <c r="Y1012" s="124">
        <v>45326</v>
      </c>
      <c r="Z1012" s="124">
        <v>45447</v>
      </c>
      <c r="AA1012" s="104" t="s">
        <v>57</v>
      </c>
      <c r="AB1012" s="37"/>
      <c r="AC1012" s="37"/>
      <c r="AD1012" s="115" t="s">
        <v>759</v>
      </c>
      <c r="AE1012" s="105"/>
      <c r="AF1012" s="205"/>
      <c r="AG1012" s="34" t="s">
        <v>52</v>
      </c>
      <c r="AH1012" s="34">
        <v>80</v>
      </c>
      <c r="AI1012" s="34">
        <v>40</v>
      </c>
      <c r="AJ1012" s="33"/>
      <c r="AK1012" s="33">
        <f t="shared" si="47"/>
        <v>40</v>
      </c>
      <c r="AL1012" s="213">
        <f t="shared" si="48"/>
        <v>0</v>
      </c>
      <c r="AN1012" s="214"/>
    </row>
    <row r="1013" s="2" customFormat="1" ht="91" hidden="1" customHeight="1" spans="1:40">
      <c r="A1013" s="33">
        <v>3</v>
      </c>
      <c r="B1013" s="34" t="s">
        <v>4182</v>
      </c>
      <c r="C1013" s="37" t="s">
        <v>4182</v>
      </c>
      <c r="D1013" s="37" t="s">
        <v>4190</v>
      </c>
      <c r="E1013" s="37" t="s">
        <v>4194</v>
      </c>
      <c r="F1013" s="37" t="s">
        <v>292</v>
      </c>
      <c r="G1013" s="37" t="s">
        <v>1311</v>
      </c>
      <c r="H1013" s="37" t="s">
        <v>48</v>
      </c>
      <c r="I1013" s="73" t="s">
        <v>4192</v>
      </c>
      <c r="J1013" s="34">
        <v>120</v>
      </c>
      <c r="K1013" s="34">
        <v>120</v>
      </c>
      <c r="L1013" s="33"/>
      <c r="M1013" s="33"/>
      <c r="N1013" s="73" t="s">
        <v>4193</v>
      </c>
      <c r="O1013" s="73" t="s">
        <v>909</v>
      </c>
      <c r="P1013" s="171">
        <v>71</v>
      </c>
      <c r="Q1013" s="37" t="s">
        <v>52</v>
      </c>
      <c r="R1013" s="37" t="s">
        <v>56</v>
      </c>
      <c r="S1013" s="37" t="s">
        <v>52</v>
      </c>
      <c r="T1013" s="37" t="s">
        <v>757</v>
      </c>
      <c r="U1013" s="37" t="s">
        <v>297</v>
      </c>
      <c r="V1013" s="33" t="s">
        <v>298</v>
      </c>
      <c r="W1013" s="86">
        <v>18008741541</v>
      </c>
      <c r="X1013" s="34" t="s">
        <v>56</v>
      </c>
      <c r="Y1013" s="124">
        <v>45326</v>
      </c>
      <c r="Z1013" s="124">
        <v>45447</v>
      </c>
      <c r="AA1013" s="104" t="s">
        <v>57</v>
      </c>
      <c r="AB1013" s="37"/>
      <c r="AC1013" s="37"/>
      <c r="AD1013" s="115" t="s">
        <v>759</v>
      </c>
      <c r="AE1013" s="105"/>
      <c r="AF1013" s="205"/>
      <c r="AG1013" s="34" t="s">
        <v>52</v>
      </c>
      <c r="AH1013" s="34">
        <v>120</v>
      </c>
      <c r="AI1013" s="34">
        <v>60</v>
      </c>
      <c r="AJ1013" s="33"/>
      <c r="AK1013" s="33">
        <f t="shared" si="47"/>
        <v>60</v>
      </c>
      <c r="AL1013" s="213">
        <f t="shared" si="48"/>
        <v>0</v>
      </c>
      <c r="AN1013" s="214"/>
    </row>
    <row r="1014" s="2" customFormat="1" ht="86" hidden="1" customHeight="1" spans="1:40">
      <c r="A1014" s="33">
        <v>4</v>
      </c>
      <c r="B1014" s="34" t="s">
        <v>4182</v>
      </c>
      <c r="C1014" s="37" t="s">
        <v>4182</v>
      </c>
      <c r="D1014" s="37" t="s">
        <v>4190</v>
      </c>
      <c r="E1014" s="37" t="s">
        <v>4195</v>
      </c>
      <c r="F1014" s="37" t="s">
        <v>112</v>
      </c>
      <c r="G1014" s="37" t="s">
        <v>112</v>
      </c>
      <c r="H1014" s="37" t="s">
        <v>48</v>
      </c>
      <c r="I1014" s="73" t="s">
        <v>4196</v>
      </c>
      <c r="J1014" s="34">
        <v>280</v>
      </c>
      <c r="K1014" s="34">
        <v>280</v>
      </c>
      <c r="L1014" s="33"/>
      <c r="M1014" s="33"/>
      <c r="N1014" s="73" t="s">
        <v>4197</v>
      </c>
      <c r="O1014" s="73" t="s">
        <v>4198</v>
      </c>
      <c r="P1014" s="171">
        <v>1145</v>
      </c>
      <c r="Q1014" s="37" t="s">
        <v>52</v>
      </c>
      <c r="R1014" s="37" t="s">
        <v>56</v>
      </c>
      <c r="S1014" s="37" t="s">
        <v>52</v>
      </c>
      <c r="T1014" s="37" t="s">
        <v>757</v>
      </c>
      <c r="U1014" s="37" t="s">
        <v>118</v>
      </c>
      <c r="V1014" s="37" t="s">
        <v>1636</v>
      </c>
      <c r="W1014" s="91">
        <v>13887445635</v>
      </c>
      <c r="X1014" s="34" t="s">
        <v>56</v>
      </c>
      <c r="Y1014" s="124">
        <v>45292</v>
      </c>
      <c r="Z1014" s="124">
        <v>45657</v>
      </c>
      <c r="AA1014" s="104" t="s">
        <v>57</v>
      </c>
      <c r="AB1014" s="37"/>
      <c r="AC1014" s="37"/>
      <c r="AD1014" s="115" t="s">
        <v>759</v>
      </c>
      <c r="AE1014" s="105"/>
      <c r="AF1014" s="205"/>
      <c r="AG1014" s="34" t="s">
        <v>52</v>
      </c>
      <c r="AH1014" s="34">
        <v>280</v>
      </c>
      <c r="AI1014" s="34">
        <v>140</v>
      </c>
      <c r="AJ1014" s="33"/>
      <c r="AK1014" s="33">
        <f t="shared" si="47"/>
        <v>140</v>
      </c>
      <c r="AL1014" s="213">
        <f t="shared" si="48"/>
        <v>0</v>
      </c>
      <c r="AN1014" s="214"/>
    </row>
    <row r="1015" s="2" customFormat="1" ht="116" hidden="1" customHeight="1" spans="1:40">
      <c r="A1015" s="33">
        <v>5</v>
      </c>
      <c r="B1015" s="34" t="s">
        <v>4182</v>
      </c>
      <c r="C1015" s="37" t="s">
        <v>4182</v>
      </c>
      <c r="D1015" s="37" t="s">
        <v>4190</v>
      </c>
      <c r="E1015" s="37" t="s">
        <v>4199</v>
      </c>
      <c r="F1015" s="37" t="s">
        <v>215</v>
      </c>
      <c r="G1015" s="37" t="s">
        <v>4200</v>
      </c>
      <c r="H1015" s="37" t="s">
        <v>48</v>
      </c>
      <c r="I1015" s="73" t="s">
        <v>4201</v>
      </c>
      <c r="J1015" s="34">
        <v>280</v>
      </c>
      <c r="K1015" s="34">
        <v>280</v>
      </c>
      <c r="L1015" s="33"/>
      <c r="M1015" s="33"/>
      <c r="N1015" s="73" t="s">
        <v>4202</v>
      </c>
      <c r="O1015" s="73" t="s">
        <v>85</v>
      </c>
      <c r="P1015" s="171">
        <v>1333</v>
      </c>
      <c r="Q1015" s="37" t="s">
        <v>52</v>
      </c>
      <c r="R1015" s="37" t="s">
        <v>56</v>
      </c>
      <c r="S1015" s="37" t="s">
        <v>52</v>
      </c>
      <c r="T1015" s="37" t="s">
        <v>757</v>
      </c>
      <c r="U1015" s="37" t="s">
        <v>220</v>
      </c>
      <c r="V1015" s="37" t="s">
        <v>1642</v>
      </c>
      <c r="W1015" s="91">
        <v>13808745055</v>
      </c>
      <c r="X1015" s="34" t="s">
        <v>56</v>
      </c>
      <c r="Y1015" s="124">
        <v>45292</v>
      </c>
      <c r="Z1015" s="124">
        <v>45657</v>
      </c>
      <c r="AA1015" s="104" t="s">
        <v>57</v>
      </c>
      <c r="AB1015" s="37"/>
      <c r="AC1015" s="37"/>
      <c r="AD1015" s="115" t="s">
        <v>759</v>
      </c>
      <c r="AE1015" s="105"/>
      <c r="AF1015" s="205"/>
      <c r="AG1015" s="34" t="s">
        <v>52</v>
      </c>
      <c r="AH1015" s="34">
        <v>280</v>
      </c>
      <c r="AI1015" s="34">
        <v>140</v>
      </c>
      <c r="AJ1015" s="33"/>
      <c r="AK1015" s="33">
        <f t="shared" si="47"/>
        <v>140</v>
      </c>
      <c r="AL1015" s="213">
        <f t="shared" si="48"/>
        <v>0</v>
      </c>
      <c r="AN1015" s="214"/>
    </row>
    <row r="1016" s="2" customFormat="1" ht="89.25" hidden="1" spans="1:40">
      <c r="A1016" s="33">
        <v>6</v>
      </c>
      <c r="B1016" s="34" t="s">
        <v>4182</v>
      </c>
      <c r="C1016" s="37" t="s">
        <v>4182</v>
      </c>
      <c r="D1016" s="37" t="s">
        <v>4190</v>
      </c>
      <c r="E1016" s="37" t="s">
        <v>4203</v>
      </c>
      <c r="F1016" s="37" t="s">
        <v>99</v>
      </c>
      <c r="G1016" s="37" t="s">
        <v>3648</v>
      </c>
      <c r="H1016" s="37" t="s">
        <v>48</v>
      </c>
      <c r="I1016" s="73" t="s">
        <v>4204</v>
      </c>
      <c r="J1016" s="34">
        <v>80</v>
      </c>
      <c r="K1016" s="34">
        <v>80</v>
      </c>
      <c r="L1016" s="33"/>
      <c r="M1016" s="33"/>
      <c r="N1016" s="73" t="s">
        <v>4205</v>
      </c>
      <c r="O1016" s="73" t="s">
        <v>909</v>
      </c>
      <c r="P1016" s="171">
        <v>139</v>
      </c>
      <c r="Q1016" s="37" t="s">
        <v>52</v>
      </c>
      <c r="R1016" s="37" t="s">
        <v>56</v>
      </c>
      <c r="S1016" s="37" t="s">
        <v>52</v>
      </c>
      <c r="T1016" s="37" t="s">
        <v>757</v>
      </c>
      <c r="U1016" s="37" t="s">
        <v>104</v>
      </c>
      <c r="V1016" s="37" t="s">
        <v>4206</v>
      </c>
      <c r="W1016" s="91">
        <v>15108968733</v>
      </c>
      <c r="X1016" s="34" t="s">
        <v>56</v>
      </c>
      <c r="Y1016" s="124">
        <v>45383</v>
      </c>
      <c r="Z1016" s="124">
        <v>45632</v>
      </c>
      <c r="AA1016" s="104" t="s">
        <v>57</v>
      </c>
      <c r="AB1016" s="37"/>
      <c r="AC1016" s="37"/>
      <c r="AD1016" s="115" t="s">
        <v>759</v>
      </c>
      <c r="AE1016" s="105"/>
      <c r="AF1016" s="205"/>
      <c r="AG1016" s="34" t="s">
        <v>52</v>
      </c>
      <c r="AH1016" s="34">
        <v>80</v>
      </c>
      <c r="AI1016" s="34">
        <v>40</v>
      </c>
      <c r="AJ1016" s="33"/>
      <c r="AK1016" s="33">
        <f t="shared" si="47"/>
        <v>40</v>
      </c>
      <c r="AL1016" s="213">
        <f t="shared" si="48"/>
        <v>0</v>
      </c>
      <c r="AN1016" s="214"/>
    </row>
    <row r="1017" s="2" customFormat="1" ht="74" hidden="1" customHeight="1" spans="1:40">
      <c r="A1017" s="33">
        <v>7</v>
      </c>
      <c r="B1017" s="34" t="s">
        <v>4182</v>
      </c>
      <c r="C1017" s="37" t="s">
        <v>4182</v>
      </c>
      <c r="D1017" s="37" t="s">
        <v>4190</v>
      </c>
      <c r="E1017" s="37" t="s">
        <v>4207</v>
      </c>
      <c r="F1017" s="37" t="s">
        <v>138</v>
      </c>
      <c r="G1017" s="37" t="s">
        <v>2907</v>
      </c>
      <c r="H1017" s="37" t="s">
        <v>48</v>
      </c>
      <c r="I1017" s="73" t="s">
        <v>4208</v>
      </c>
      <c r="J1017" s="34">
        <v>80</v>
      </c>
      <c r="K1017" s="34">
        <v>80</v>
      </c>
      <c r="L1017" s="33"/>
      <c r="M1017" s="33"/>
      <c r="N1017" s="73" t="s">
        <v>4209</v>
      </c>
      <c r="O1017" s="73" t="s">
        <v>4153</v>
      </c>
      <c r="P1017" s="171">
        <v>1739</v>
      </c>
      <c r="Q1017" s="37" t="s">
        <v>52</v>
      </c>
      <c r="R1017" s="37" t="s">
        <v>56</v>
      </c>
      <c r="S1017" s="37" t="s">
        <v>52</v>
      </c>
      <c r="T1017" s="37" t="s">
        <v>757</v>
      </c>
      <c r="U1017" s="37" t="s">
        <v>143</v>
      </c>
      <c r="V1017" s="33" t="s">
        <v>144</v>
      </c>
      <c r="W1017" s="86">
        <v>18287487666</v>
      </c>
      <c r="X1017" s="34" t="s">
        <v>56</v>
      </c>
      <c r="Y1017" s="124">
        <v>45352</v>
      </c>
      <c r="Z1017" s="124">
        <v>45505</v>
      </c>
      <c r="AA1017" s="104" t="s">
        <v>57</v>
      </c>
      <c r="AB1017" s="37"/>
      <c r="AC1017" s="37"/>
      <c r="AD1017" s="115" t="s">
        <v>759</v>
      </c>
      <c r="AE1017" s="105"/>
      <c r="AF1017" s="205"/>
      <c r="AG1017" s="34" t="s">
        <v>52</v>
      </c>
      <c r="AH1017" s="34">
        <v>80</v>
      </c>
      <c r="AI1017" s="34">
        <v>40</v>
      </c>
      <c r="AJ1017" s="33"/>
      <c r="AK1017" s="33">
        <f t="shared" si="47"/>
        <v>40</v>
      </c>
      <c r="AL1017" s="213">
        <f t="shared" si="48"/>
        <v>0</v>
      </c>
      <c r="AN1017" s="214"/>
    </row>
    <row r="1018" s="3" customFormat="1" ht="131" hidden="1" customHeight="1" spans="1:40">
      <c r="A1018" s="31" t="s">
        <v>4210</v>
      </c>
      <c r="B1018" s="31"/>
      <c r="C1018" s="32"/>
      <c r="D1018" s="32"/>
      <c r="E1018" s="32"/>
      <c r="F1018" s="32"/>
      <c r="G1018" s="32"/>
      <c r="H1018" s="32"/>
      <c r="I1018" s="32"/>
      <c r="J1018" s="54">
        <f t="shared" ref="J1018:M1018" si="51">SUM(J1019:J1043)</f>
        <v>2536.1</v>
      </c>
      <c r="K1018" s="54">
        <f t="shared" si="51"/>
        <v>2536.1</v>
      </c>
      <c r="L1018" s="54">
        <f t="shared" si="51"/>
        <v>0</v>
      </c>
      <c r="M1018" s="54">
        <f t="shared" si="51"/>
        <v>0</v>
      </c>
      <c r="N1018" s="190" t="s">
        <v>4211</v>
      </c>
      <c r="O1018" s="52"/>
      <c r="P1018" s="224"/>
      <c r="Q1018" s="53"/>
      <c r="R1018" s="53"/>
      <c r="S1018" s="53"/>
      <c r="T1018" s="53"/>
      <c r="U1018" s="53"/>
      <c r="V1018" s="53"/>
      <c r="W1018" s="84"/>
      <c r="X1018" s="54"/>
      <c r="Y1018" s="99"/>
      <c r="Z1018" s="99"/>
      <c r="AA1018" s="204"/>
      <c r="AB1018" s="53"/>
      <c r="AC1018" s="52"/>
      <c r="AD1018" s="115"/>
      <c r="AE1018" s="105" t="s">
        <v>41</v>
      </c>
      <c r="AF1018" s="205"/>
      <c r="AG1018" s="34"/>
      <c r="AH1018" s="33">
        <f t="shared" ref="AH1018:AK1018" si="52">SUM(AH1019:AH1043)</f>
        <v>2536.1</v>
      </c>
      <c r="AI1018" s="33">
        <f t="shared" si="52"/>
        <v>2536.1</v>
      </c>
      <c r="AJ1018" s="33">
        <f t="shared" si="52"/>
        <v>0</v>
      </c>
      <c r="AK1018" s="33">
        <f t="shared" si="47"/>
        <v>0</v>
      </c>
      <c r="AL1018" s="213">
        <f t="shared" si="48"/>
        <v>0</v>
      </c>
      <c r="AN1018" s="214"/>
    </row>
    <row r="1019" s="2" customFormat="1" ht="128" hidden="1" customHeight="1" spans="1:40">
      <c r="A1019" s="33">
        <v>1</v>
      </c>
      <c r="B1019" s="34" t="s">
        <v>4212</v>
      </c>
      <c r="C1019" s="33" t="s">
        <v>4213</v>
      </c>
      <c r="D1019" s="33" t="s">
        <v>4214</v>
      </c>
      <c r="E1019" s="33" t="s">
        <v>4215</v>
      </c>
      <c r="F1019" s="33" t="s">
        <v>46</v>
      </c>
      <c r="G1019" s="33"/>
      <c r="H1019" s="33" t="s">
        <v>48</v>
      </c>
      <c r="I1019" s="55" t="s">
        <v>4216</v>
      </c>
      <c r="J1019" s="34">
        <v>87.3</v>
      </c>
      <c r="K1019" s="34">
        <v>87.3</v>
      </c>
      <c r="L1019" s="33"/>
      <c r="M1019" s="33"/>
      <c r="N1019" s="55" t="s">
        <v>4217</v>
      </c>
      <c r="O1019" s="55"/>
      <c r="P1019" s="56">
        <v>203</v>
      </c>
      <c r="Q1019" s="33" t="s">
        <v>56</v>
      </c>
      <c r="R1019" s="33" t="s">
        <v>52</v>
      </c>
      <c r="S1019" s="33" t="s">
        <v>52</v>
      </c>
      <c r="T1019" s="33" t="s">
        <v>4218</v>
      </c>
      <c r="U1019" s="33" t="s">
        <v>4218</v>
      </c>
      <c r="V1019" s="33" t="s">
        <v>4219</v>
      </c>
      <c r="W1019" s="86">
        <v>15987495699</v>
      </c>
      <c r="X1019" s="33" t="s">
        <v>56</v>
      </c>
      <c r="Y1019" s="104">
        <v>45352</v>
      </c>
      <c r="Z1019" s="104">
        <v>45656</v>
      </c>
      <c r="AA1019" s="104" t="s">
        <v>57</v>
      </c>
      <c r="AB1019" s="37"/>
      <c r="AC1019" s="37"/>
      <c r="AD1019" s="115" t="s">
        <v>4220</v>
      </c>
      <c r="AE1019" s="105"/>
      <c r="AF1019" s="205"/>
      <c r="AG1019" s="34" t="s">
        <v>59</v>
      </c>
      <c r="AH1019" s="34">
        <v>87.3</v>
      </c>
      <c r="AI1019" s="34">
        <v>87.3</v>
      </c>
      <c r="AJ1019" s="33"/>
      <c r="AK1019" s="33">
        <f t="shared" si="47"/>
        <v>0</v>
      </c>
      <c r="AL1019" s="213">
        <f t="shared" si="48"/>
        <v>0</v>
      </c>
      <c r="AN1019" s="214"/>
    </row>
    <row r="1020" s="2" customFormat="1" ht="128" hidden="1" customHeight="1" spans="1:40">
      <c r="A1020" s="33">
        <v>2</v>
      </c>
      <c r="B1020" s="34" t="s">
        <v>4212</v>
      </c>
      <c r="C1020" s="33" t="s">
        <v>4213</v>
      </c>
      <c r="D1020" s="33" t="s">
        <v>4214</v>
      </c>
      <c r="E1020" s="33" t="s">
        <v>4221</v>
      </c>
      <c r="F1020" s="33" t="s">
        <v>130</v>
      </c>
      <c r="G1020" s="33"/>
      <c r="H1020" s="33" t="s">
        <v>48</v>
      </c>
      <c r="I1020" s="55" t="s">
        <v>4222</v>
      </c>
      <c r="J1020" s="34">
        <v>74.1</v>
      </c>
      <c r="K1020" s="34">
        <v>74.1</v>
      </c>
      <c r="L1020" s="33"/>
      <c r="M1020" s="33"/>
      <c r="N1020" s="55" t="s">
        <v>4223</v>
      </c>
      <c r="O1020" s="55"/>
      <c r="P1020" s="56">
        <v>174</v>
      </c>
      <c r="Q1020" s="33" t="s">
        <v>56</v>
      </c>
      <c r="R1020" s="33" t="s">
        <v>52</v>
      </c>
      <c r="S1020" s="33" t="s">
        <v>52</v>
      </c>
      <c r="T1020" s="33" t="s">
        <v>4218</v>
      </c>
      <c r="U1020" s="33" t="s">
        <v>4218</v>
      </c>
      <c r="V1020" s="33" t="s">
        <v>4219</v>
      </c>
      <c r="W1020" s="86">
        <v>15987495699</v>
      </c>
      <c r="X1020" s="33" t="s">
        <v>56</v>
      </c>
      <c r="Y1020" s="104">
        <v>45352</v>
      </c>
      <c r="Z1020" s="104">
        <v>45656</v>
      </c>
      <c r="AA1020" s="104" t="s">
        <v>57</v>
      </c>
      <c r="AB1020" s="37"/>
      <c r="AC1020" s="37"/>
      <c r="AD1020" s="115" t="s">
        <v>4220</v>
      </c>
      <c r="AE1020" s="105"/>
      <c r="AF1020" s="205"/>
      <c r="AG1020" s="34" t="s">
        <v>59</v>
      </c>
      <c r="AH1020" s="34">
        <v>74.1</v>
      </c>
      <c r="AI1020" s="34">
        <v>74.1</v>
      </c>
      <c r="AJ1020" s="33"/>
      <c r="AK1020" s="33">
        <f t="shared" si="47"/>
        <v>0</v>
      </c>
      <c r="AL1020" s="213">
        <f t="shared" si="48"/>
        <v>0</v>
      </c>
      <c r="AN1020" s="214"/>
    </row>
    <row r="1021" s="2" customFormat="1" ht="128" hidden="1" customHeight="1" spans="1:40">
      <c r="A1021" s="33">
        <v>3</v>
      </c>
      <c r="B1021" s="34" t="s">
        <v>4212</v>
      </c>
      <c r="C1021" s="33" t="s">
        <v>4213</v>
      </c>
      <c r="D1021" s="33" t="s">
        <v>4214</v>
      </c>
      <c r="E1021" s="33" t="s">
        <v>4224</v>
      </c>
      <c r="F1021" s="33" t="s">
        <v>112</v>
      </c>
      <c r="G1021" s="33"/>
      <c r="H1021" s="33" t="s">
        <v>48</v>
      </c>
      <c r="I1021" s="55" t="s">
        <v>4225</v>
      </c>
      <c r="J1021" s="34">
        <v>93.8</v>
      </c>
      <c r="K1021" s="34">
        <v>93.8</v>
      </c>
      <c r="L1021" s="33"/>
      <c r="M1021" s="33"/>
      <c r="N1021" s="55" t="s">
        <v>4226</v>
      </c>
      <c r="O1021" s="55"/>
      <c r="P1021" s="56">
        <v>216</v>
      </c>
      <c r="Q1021" s="33" t="s">
        <v>56</v>
      </c>
      <c r="R1021" s="33" t="s">
        <v>52</v>
      </c>
      <c r="S1021" s="33" t="s">
        <v>52</v>
      </c>
      <c r="T1021" s="33" t="s">
        <v>4218</v>
      </c>
      <c r="U1021" s="33" t="s">
        <v>4218</v>
      </c>
      <c r="V1021" s="33" t="s">
        <v>4219</v>
      </c>
      <c r="W1021" s="86">
        <v>15987495699</v>
      </c>
      <c r="X1021" s="33" t="s">
        <v>56</v>
      </c>
      <c r="Y1021" s="104">
        <v>45352</v>
      </c>
      <c r="Z1021" s="104">
        <v>45656</v>
      </c>
      <c r="AA1021" s="104" t="s">
        <v>57</v>
      </c>
      <c r="AB1021" s="37"/>
      <c r="AC1021" s="37"/>
      <c r="AD1021" s="115" t="s">
        <v>4220</v>
      </c>
      <c r="AE1021" s="105"/>
      <c r="AF1021" s="205"/>
      <c r="AG1021" s="34" t="s">
        <v>59</v>
      </c>
      <c r="AH1021" s="34">
        <v>93.8</v>
      </c>
      <c r="AI1021" s="34">
        <v>93.8</v>
      </c>
      <c r="AJ1021" s="33"/>
      <c r="AK1021" s="33">
        <f t="shared" si="47"/>
        <v>0</v>
      </c>
      <c r="AL1021" s="213">
        <f t="shared" si="48"/>
        <v>0</v>
      </c>
      <c r="AN1021" s="214"/>
    </row>
    <row r="1022" s="2" customFormat="1" ht="128" hidden="1" customHeight="1" spans="1:40">
      <c r="A1022" s="33">
        <v>4</v>
      </c>
      <c r="B1022" s="34" t="s">
        <v>4212</v>
      </c>
      <c r="C1022" s="33" t="s">
        <v>4213</v>
      </c>
      <c r="D1022" s="33" t="s">
        <v>4214</v>
      </c>
      <c r="E1022" s="33" t="s">
        <v>4227</v>
      </c>
      <c r="F1022" s="33" t="s">
        <v>248</v>
      </c>
      <c r="G1022" s="33"/>
      <c r="H1022" s="33" t="s">
        <v>48</v>
      </c>
      <c r="I1022" s="55" t="s">
        <v>4228</v>
      </c>
      <c r="J1022" s="34">
        <v>100.4</v>
      </c>
      <c r="K1022" s="34">
        <v>100.4</v>
      </c>
      <c r="L1022" s="33"/>
      <c r="M1022" s="33"/>
      <c r="N1022" s="55" t="s">
        <v>4229</v>
      </c>
      <c r="O1022" s="55"/>
      <c r="P1022" s="56">
        <v>239</v>
      </c>
      <c r="Q1022" s="33" t="s">
        <v>56</v>
      </c>
      <c r="R1022" s="33" t="s">
        <v>52</v>
      </c>
      <c r="S1022" s="33" t="s">
        <v>52</v>
      </c>
      <c r="T1022" s="33" t="s">
        <v>4218</v>
      </c>
      <c r="U1022" s="33" t="s">
        <v>4218</v>
      </c>
      <c r="V1022" s="33" t="s">
        <v>4219</v>
      </c>
      <c r="W1022" s="86">
        <v>15987495699</v>
      </c>
      <c r="X1022" s="33" t="s">
        <v>56</v>
      </c>
      <c r="Y1022" s="104">
        <v>45352</v>
      </c>
      <c r="Z1022" s="104">
        <v>45656</v>
      </c>
      <c r="AA1022" s="104" t="s">
        <v>57</v>
      </c>
      <c r="AB1022" s="37"/>
      <c r="AC1022" s="37"/>
      <c r="AD1022" s="115" t="s">
        <v>4220</v>
      </c>
      <c r="AE1022" s="105"/>
      <c r="AF1022" s="205"/>
      <c r="AG1022" s="34" t="s">
        <v>59</v>
      </c>
      <c r="AH1022" s="34">
        <v>100.4</v>
      </c>
      <c r="AI1022" s="34">
        <v>100.4</v>
      </c>
      <c r="AJ1022" s="33"/>
      <c r="AK1022" s="33">
        <f t="shared" si="47"/>
        <v>0</v>
      </c>
      <c r="AL1022" s="213">
        <f t="shared" si="48"/>
        <v>0</v>
      </c>
      <c r="AN1022" s="214"/>
    </row>
    <row r="1023" s="2" customFormat="1" ht="128" hidden="1" customHeight="1" spans="1:40">
      <c r="A1023" s="33">
        <v>5</v>
      </c>
      <c r="B1023" s="34" t="s">
        <v>4212</v>
      </c>
      <c r="C1023" s="33" t="s">
        <v>4213</v>
      </c>
      <c r="D1023" s="33" t="s">
        <v>4214</v>
      </c>
      <c r="E1023" s="33" t="s">
        <v>4230</v>
      </c>
      <c r="F1023" s="33" t="s">
        <v>256</v>
      </c>
      <c r="G1023" s="33"/>
      <c r="H1023" s="33" t="s">
        <v>48</v>
      </c>
      <c r="I1023" s="55" t="s">
        <v>4231</v>
      </c>
      <c r="J1023" s="34">
        <v>62</v>
      </c>
      <c r="K1023" s="34">
        <v>62</v>
      </c>
      <c r="L1023" s="33"/>
      <c r="M1023" s="33"/>
      <c r="N1023" s="55" t="s">
        <v>4232</v>
      </c>
      <c r="O1023" s="55"/>
      <c r="P1023" s="56">
        <v>143</v>
      </c>
      <c r="Q1023" s="33" t="s">
        <v>56</v>
      </c>
      <c r="R1023" s="33" t="s">
        <v>52</v>
      </c>
      <c r="S1023" s="33" t="s">
        <v>52</v>
      </c>
      <c r="T1023" s="33" t="s">
        <v>4218</v>
      </c>
      <c r="U1023" s="33" t="s">
        <v>4218</v>
      </c>
      <c r="V1023" s="33" t="s">
        <v>4219</v>
      </c>
      <c r="W1023" s="86">
        <v>15987495699</v>
      </c>
      <c r="X1023" s="33" t="s">
        <v>56</v>
      </c>
      <c r="Y1023" s="104">
        <v>45352</v>
      </c>
      <c r="Z1023" s="104">
        <v>45656</v>
      </c>
      <c r="AA1023" s="104" t="s">
        <v>57</v>
      </c>
      <c r="AB1023" s="37"/>
      <c r="AC1023" s="37"/>
      <c r="AD1023" s="115" t="s">
        <v>4220</v>
      </c>
      <c r="AE1023" s="105"/>
      <c r="AF1023" s="205"/>
      <c r="AG1023" s="34" t="s">
        <v>59</v>
      </c>
      <c r="AH1023" s="34">
        <v>62</v>
      </c>
      <c r="AI1023" s="34">
        <v>62</v>
      </c>
      <c r="AJ1023" s="33"/>
      <c r="AK1023" s="33">
        <f t="shared" si="47"/>
        <v>0</v>
      </c>
      <c r="AL1023" s="213">
        <f t="shared" si="48"/>
        <v>0</v>
      </c>
      <c r="AN1023" s="214"/>
    </row>
    <row r="1024" s="2" customFormat="1" ht="128" hidden="1" customHeight="1" spans="1:40">
      <c r="A1024" s="33">
        <v>6</v>
      </c>
      <c r="B1024" s="34" t="s">
        <v>4212</v>
      </c>
      <c r="C1024" s="33" t="s">
        <v>4213</v>
      </c>
      <c r="D1024" s="33" t="s">
        <v>4214</v>
      </c>
      <c r="E1024" s="33" t="s">
        <v>4233</v>
      </c>
      <c r="F1024" s="33" t="s">
        <v>402</v>
      </c>
      <c r="G1024" s="33"/>
      <c r="H1024" s="33" t="s">
        <v>48</v>
      </c>
      <c r="I1024" s="55" t="s">
        <v>4234</v>
      </c>
      <c r="J1024" s="34">
        <v>33.1</v>
      </c>
      <c r="K1024" s="34">
        <v>33.1</v>
      </c>
      <c r="L1024" s="33"/>
      <c r="M1024" s="33"/>
      <c r="N1024" s="55" t="s">
        <v>4235</v>
      </c>
      <c r="O1024" s="55"/>
      <c r="P1024" s="56">
        <v>79</v>
      </c>
      <c r="Q1024" s="33" t="s">
        <v>56</v>
      </c>
      <c r="R1024" s="33" t="s">
        <v>52</v>
      </c>
      <c r="S1024" s="33" t="s">
        <v>52</v>
      </c>
      <c r="T1024" s="33" t="s">
        <v>4218</v>
      </c>
      <c r="U1024" s="33" t="s">
        <v>4218</v>
      </c>
      <c r="V1024" s="33" t="s">
        <v>4219</v>
      </c>
      <c r="W1024" s="86">
        <v>15987495699</v>
      </c>
      <c r="X1024" s="33" t="s">
        <v>56</v>
      </c>
      <c r="Y1024" s="104">
        <v>45352</v>
      </c>
      <c r="Z1024" s="104">
        <v>45656</v>
      </c>
      <c r="AA1024" s="104" t="s">
        <v>57</v>
      </c>
      <c r="AB1024" s="37"/>
      <c r="AC1024" s="37"/>
      <c r="AD1024" s="115" t="s">
        <v>4220</v>
      </c>
      <c r="AE1024" s="105"/>
      <c r="AF1024" s="205"/>
      <c r="AG1024" s="34" t="s">
        <v>59</v>
      </c>
      <c r="AH1024" s="34">
        <v>33.1</v>
      </c>
      <c r="AI1024" s="34">
        <v>33.1</v>
      </c>
      <c r="AJ1024" s="33"/>
      <c r="AK1024" s="33">
        <f t="shared" si="47"/>
        <v>0</v>
      </c>
      <c r="AL1024" s="213">
        <f t="shared" si="48"/>
        <v>0</v>
      </c>
      <c r="AN1024" s="214"/>
    </row>
    <row r="1025" s="2" customFormat="1" ht="128" hidden="1" customHeight="1" spans="1:40">
      <c r="A1025" s="33">
        <v>7</v>
      </c>
      <c r="B1025" s="34" t="s">
        <v>4212</v>
      </c>
      <c r="C1025" s="33" t="s">
        <v>4213</v>
      </c>
      <c r="D1025" s="33" t="s">
        <v>4214</v>
      </c>
      <c r="E1025" s="33" t="s">
        <v>4236</v>
      </c>
      <c r="F1025" s="33" t="s">
        <v>326</v>
      </c>
      <c r="G1025" s="33"/>
      <c r="H1025" s="33" t="s">
        <v>48</v>
      </c>
      <c r="I1025" s="55" t="s">
        <v>4237</v>
      </c>
      <c r="J1025" s="34">
        <v>152.1</v>
      </c>
      <c r="K1025" s="34">
        <v>152.1</v>
      </c>
      <c r="L1025" s="33"/>
      <c r="M1025" s="33"/>
      <c r="N1025" s="55" t="s">
        <v>4238</v>
      </c>
      <c r="O1025" s="55"/>
      <c r="P1025" s="56">
        <v>369</v>
      </c>
      <c r="Q1025" s="33" t="s">
        <v>56</v>
      </c>
      <c r="R1025" s="33" t="s">
        <v>52</v>
      </c>
      <c r="S1025" s="33" t="s">
        <v>52</v>
      </c>
      <c r="T1025" s="33" t="s">
        <v>4218</v>
      </c>
      <c r="U1025" s="33" t="s">
        <v>4218</v>
      </c>
      <c r="V1025" s="33" t="s">
        <v>4219</v>
      </c>
      <c r="W1025" s="86">
        <v>15987495699</v>
      </c>
      <c r="X1025" s="33" t="s">
        <v>56</v>
      </c>
      <c r="Y1025" s="104">
        <v>45352</v>
      </c>
      <c r="Z1025" s="104">
        <v>45656</v>
      </c>
      <c r="AA1025" s="104" t="s">
        <v>57</v>
      </c>
      <c r="AB1025" s="37"/>
      <c r="AC1025" s="37"/>
      <c r="AD1025" s="115" t="s">
        <v>4220</v>
      </c>
      <c r="AE1025" s="105"/>
      <c r="AF1025" s="205"/>
      <c r="AG1025" s="34" t="s">
        <v>59</v>
      </c>
      <c r="AH1025" s="34">
        <v>152.1</v>
      </c>
      <c r="AI1025" s="34">
        <v>152.1</v>
      </c>
      <c r="AJ1025" s="33"/>
      <c r="AK1025" s="33">
        <f t="shared" si="47"/>
        <v>0</v>
      </c>
      <c r="AL1025" s="213">
        <f t="shared" si="48"/>
        <v>0</v>
      </c>
      <c r="AN1025" s="214"/>
    </row>
    <row r="1026" s="2" customFormat="1" ht="128" hidden="1" customHeight="1" spans="1:40">
      <c r="A1026" s="33">
        <v>8</v>
      </c>
      <c r="B1026" s="34" t="s">
        <v>4212</v>
      </c>
      <c r="C1026" s="33" t="s">
        <v>4213</v>
      </c>
      <c r="D1026" s="33" t="s">
        <v>4214</v>
      </c>
      <c r="E1026" s="33" t="s">
        <v>4239</v>
      </c>
      <c r="F1026" s="33" t="s">
        <v>284</v>
      </c>
      <c r="G1026" s="33"/>
      <c r="H1026" s="33" t="s">
        <v>48</v>
      </c>
      <c r="I1026" s="55" t="s">
        <v>4240</v>
      </c>
      <c r="J1026" s="34">
        <v>58.7</v>
      </c>
      <c r="K1026" s="34">
        <v>58.7</v>
      </c>
      <c r="L1026" s="33"/>
      <c r="M1026" s="33"/>
      <c r="N1026" s="55" t="s">
        <v>4241</v>
      </c>
      <c r="O1026" s="55"/>
      <c r="P1026" s="56">
        <v>134</v>
      </c>
      <c r="Q1026" s="33" t="s">
        <v>56</v>
      </c>
      <c r="R1026" s="33" t="s">
        <v>52</v>
      </c>
      <c r="S1026" s="33" t="s">
        <v>52</v>
      </c>
      <c r="T1026" s="33" t="s">
        <v>4218</v>
      </c>
      <c r="U1026" s="33" t="s">
        <v>4218</v>
      </c>
      <c r="V1026" s="33" t="s">
        <v>4219</v>
      </c>
      <c r="W1026" s="86">
        <v>15987495699</v>
      </c>
      <c r="X1026" s="33" t="s">
        <v>56</v>
      </c>
      <c r="Y1026" s="104">
        <v>45352</v>
      </c>
      <c r="Z1026" s="104">
        <v>45656</v>
      </c>
      <c r="AA1026" s="104" t="s">
        <v>57</v>
      </c>
      <c r="AB1026" s="37"/>
      <c r="AC1026" s="37"/>
      <c r="AD1026" s="115" t="s">
        <v>4220</v>
      </c>
      <c r="AE1026" s="105"/>
      <c r="AF1026" s="205"/>
      <c r="AG1026" s="34" t="s">
        <v>59</v>
      </c>
      <c r="AH1026" s="34">
        <v>58.7</v>
      </c>
      <c r="AI1026" s="34">
        <v>58.7</v>
      </c>
      <c r="AJ1026" s="33"/>
      <c r="AK1026" s="33">
        <f t="shared" si="47"/>
        <v>0</v>
      </c>
      <c r="AL1026" s="213">
        <f t="shared" si="48"/>
        <v>0</v>
      </c>
      <c r="AN1026" s="214"/>
    </row>
    <row r="1027" s="2" customFormat="1" ht="128" hidden="1" customHeight="1" spans="1:40">
      <c r="A1027" s="33">
        <v>9</v>
      </c>
      <c r="B1027" s="34" t="s">
        <v>4212</v>
      </c>
      <c r="C1027" s="33" t="s">
        <v>4213</v>
      </c>
      <c r="D1027" s="33" t="s">
        <v>4214</v>
      </c>
      <c r="E1027" s="33" t="s">
        <v>4242</v>
      </c>
      <c r="F1027" s="33" t="s">
        <v>450</v>
      </c>
      <c r="G1027" s="33"/>
      <c r="H1027" s="33" t="s">
        <v>48</v>
      </c>
      <c r="I1027" s="55" t="s">
        <v>4243</v>
      </c>
      <c r="J1027" s="34">
        <v>61.5</v>
      </c>
      <c r="K1027" s="34">
        <v>61.5</v>
      </c>
      <c r="L1027" s="33"/>
      <c r="M1027" s="33"/>
      <c r="N1027" s="55" t="s">
        <v>4244</v>
      </c>
      <c r="O1027" s="55"/>
      <c r="P1027" s="56">
        <v>143</v>
      </c>
      <c r="Q1027" s="33" t="s">
        <v>56</v>
      </c>
      <c r="R1027" s="33" t="s">
        <v>52</v>
      </c>
      <c r="S1027" s="33" t="s">
        <v>52</v>
      </c>
      <c r="T1027" s="33" t="s">
        <v>4218</v>
      </c>
      <c r="U1027" s="33" t="s">
        <v>4218</v>
      </c>
      <c r="V1027" s="33" t="s">
        <v>4219</v>
      </c>
      <c r="W1027" s="86">
        <v>15987495699</v>
      </c>
      <c r="X1027" s="33" t="s">
        <v>56</v>
      </c>
      <c r="Y1027" s="104">
        <v>45352</v>
      </c>
      <c r="Z1027" s="104">
        <v>45656</v>
      </c>
      <c r="AA1027" s="104" t="s">
        <v>57</v>
      </c>
      <c r="AB1027" s="37"/>
      <c r="AC1027" s="37"/>
      <c r="AD1027" s="115" t="s">
        <v>4220</v>
      </c>
      <c r="AE1027" s="105"/>
      <c r="AF1027" s="205"/>
      <c r="AG1027" s="34" t="s">
        <v>59</v>
      </c>
      <c r="AH1027" s="34">
        <v>61.5</v>
      </c>
      <c r="AI1027" s="34">
        <v>61.5</v>
      </c>
      <c r="AJ1027" s="33"/>
      <c r="AK1027" s="33">
        <f t="shared" si="47"/>
        <v>0</v>
      </c>
      <c r="AL1027" s="213">
        <f t="shared" si="48"/>
        <v>0</v>
      </c>
      <c r="AN1027" s="214"/>
    </row>
    <row r="1028" s="2" customFormat="1" ht="128" hidden="1" customHeight="1" spans="1:40">
      <c r="A1028" s="33">
        <v>10</v>
      </c>
      <c r="B1028" s="34" t="s">
        <v>4212</v>
      </c>
      <c r="C1028" s="33" t="s">
        <v>4213</v>
      </c>
      <c r="D1028" s="33" t="s">
        <v>4214</v>
      </c>
      <c r="E1028" s="33" t="s">
        <v>4245</v>
      </c>
      <c r="F1028" s="33" t="s">
        <v>99</v>
      </c>
      <c r="G1028" s="33"/>
      <c r="H1028" s="33" t="s">
        <v>48</v>
      </c>
      <c r="I1028" s="55" t="s">
        <v>4246</v>
      </c>
      <c r="J1028" s="34">
        <v>93.9</v>
      </c>
      <c r="K1028" s="34">
        <v>93.9</v>
      </c>
      <c r="L1028" s="33"/>
      <c r="M1028" s="33"/>
      <c r="N1028" s="55" t="s">
        <v>4247</v>
      </c>
      <c r="O1028" s="55"/>
      <c r="P1028" s="56">
        <v>221</v>
      </c>
      <c r="Q1028" s="33" t="s">
        <v>56</v>
      </c>
      <c r="R1028" s="33" t="s">
        <v>52</v>
      </c>
      <c r="S1028" s="33" t="s">
        <v>52</v>
      </c>
      <c r="T1028" s="33" t="s">
        <v>4218</v>
      </c>
      <c r="U1028" s="33" t="s">
        <v>4218</v>
      </c>
      <c r="V1028" s="33" t="s">
        <v>4219</v>
      </c>
      <c r="W1028" s="86">
        <v>15987495699</v>
      </c>
      <c r="X1028" s="33" t="s">
        <v>56</v>
      </c>
      <c r="Y1028" s="104">
        <v>45352</v>
      </c>
      <c r="Z1028" s="104">
        <v>45656</v>
      </c>
      <c r="AA1028" s="104" t="s">
        <v>57</v>
      </c>
      <c r="AB1028" s="37"/>
      <c r="AC1028" s="37"/>
      <c r="AD1028" s="115" t="s">
        <v>4220</v>
      </c>
      <c r="AE1028" s="105"/>
      <c r="AF1028" s="205"/>
      <c r="AG1028" s="34" t="s">
        <v>59</v>
      </c>
      <c r="AH1028" s="34">
        <v>93.9</v>
      </c>
      <c r="AI1028" s="34">
        <v>93.9</v>
      </c>
      <c r="AJ1028" s="33"/>
      <c r="AK1028" s="33">
        <f t="shared" si="47"/>
        <v>0</v>
      </c>
      <c r="AL1028" s="213">
        <f t="shared" si="48"/>
        <v>0</v>
      </c>
      <c r="AN1028" s="214"/>
    </row>
    <row r="1029" s="2" customFormat="1" ht="128" hidden="1" customHeight="1" spans="1:40">
      <c r="A1029" s="33">
        <v>11</v>
      </c>
      <c r="B1029" s="34" t="s">
        <v>4212</v>
      </c>
      <c r="C1029" s="33" t="s">
        <v>4213</v>
      </c>
      <c r="D1029" s="33" t="s">
        <v>4214</v>
      </c>
      <c r="E1029" s="33" t="s">
        <v>4248</v>
      </c>
      <c r="F1029" s="33" t="s">
        <v>591</v>
      </c>
      <c r="G1029" s="33"/>
      <c r="H1029" s="33" t="s">
        <v>48</v>
      </c>
      <c r="I1029" s="55" t="s">
        <v>4249</v>
      </c>
      <c r="J1029" s="34">
        <v>72.1</v>
      </c>
      <c r="K1029" s="34">
        <v>72.1</v>
      </c>
      <c r="L1029" s="33"/>
      <c r="M1029" s="33"/>
      <c r="N1029" s="55" t="s">
        <v>4250</v>
      </c>
      <c r="O1029" s="55"/>
      <c r="P1029" s="56">
        <v>175</v>
      </c>
      <c r="Q1029" s="33" t="s">
        <v>56</v>
      </c>
      <c r="R1029" s="33" t="s">
        <v>52</v>
      </c>
      <c r="S1029" s="33" t="s">
        <v>52</v>
      </c>
      <c r="T1029" s="33" t="s">
        <v>4218</v>
      </c>
      <c r="U1029" s="33" t="s">
        <v>4218</v>
      </c>
      <c r="V1029" s="33" t="s">
        <v>4219</v>
      </c>
      <c r="W1029" s="86">
        <v>15987495699</v>
      </c>
      <c r="X1029" s="33" t="s">
        <v>56</v>
      </c>
      <c r="Y1029" s="104">
        <v>45352</v>
      </c>
      <c r="Z1029" s="104">
        <v>45656</v>
      </c>
      <c r="AA1029" s="104" t="s">
        <v>57</v>
      </c>
      <c r="AB1029" s="37"/>
      <c r="AC1029" s="37"/>
      <c r="AD1029" s="115" t="s">
        <v>4220</v>
      </c>
      <c r="AE1029" s="105"/>
      <c r="AF1029" s="205"/>
      <c r="AG1029" s="34" t="s">
        <v>59</v>
      </c>
      <c r="AH1029" s="34">
        <v>72.1</v>
      </c>
      <c r="AI1029" s="34">
        <v>72.1</v>
      </c>
      <c r="AJ1029" s="33"/>
      <c r="AK1029" s="33">
        <f t="shared" si="47"/>
        <v>0</v>
      </c>
      <c r="AL1029" s="213">
        <f t="shared" si="48"/>
        <v>0</v>
      </c>
      <c r="AN1029" s="214"/>
    </row>
    <row r="1030" s="2" customFormat="1" ht="128" hidden="1" customHeight="1" spans="1:40">
      <c r="A1030" s="33">
        <v>12</v>
      </c>
      <c r="B1030" s="34" t="s">
        <v>4212</v>
      </c>
      <c r="C1030" s="33" t="s">
        <v>4213</v>
      </c>
      <c r="D1030" s="33" t="s">
        <v>4214</v>
      </c>
      <c r="E1030" s="33" t="s">
        <v>4251</v>
      </c>
      <c r="F1030" s="33" t="s">
        <v>223</v>
      </c>
      <c r="G1030" s="33"/>
      <c r="H1030" s="33" t="s">
        <v>48</v>
      </c>
      <c r="I1030" s="55" t="s">
        <v>4252</v>
      </c>
      <c r="J1030" s="34">
        <v>180.7</v>
      </c>
      <c r="K1030" s="34">
        <v>180.7</v>
      </c>
      <c r="L1030" s="33"/>
      <c r="M1030" s="33"/>
      <c r="N1030" s="55" t="s">
        <v>4253</v>
      </c>
      <c r="O1030" s="55"/>
      <c r="P1030" s="56">
        <v>425</v>
      </c>
      <c r="Q1030" s="33" t="s">
        <v>56</v>
      </c>
      <c r="R1030" s="33" t="s">
        <v>52</v>
      </c>
      <c r="S1030" s="33" t="s">
        <v>52</v>
      </c>
      <c r="T1030" s="33" t="s">
        <v>4218</v>
      </c>
      <c r="U1030" s="33" t="s">
        <v>4218</v>
      </c>
      <c r="V1030" s="33" t="s">
        <v>4219</v>
      </c>
      <c r="W1030" s="86">
        <v>15987495699</v>
      </c>
      <c r="X1030" s="33" t="s">
        <v>56</v>
      </c>
      <c r="Y1030" s="104">
        <v>45352</v>
      </c>
      <c r="Z1030" s="104">
        <v>45656</v>
      </c>
      <c r="AA1030" s="104" t="s">
        <v>57</v>
      </c>
      <c r="AB1030" s="37"/>
      <c r="AC1030" s="37"/>
      <c r="AD1030" s="115" t="s">
        <v>4220</v>
      </c>
      <c r="AE1030" s="105"/>
      <c r="AF1030" s="205"/>
      <c r="AG1030" s="34" t="s">
        <v>59</v>
      </c>
      <c r="AH1030" s="34">
        <v>180.7</v>
      </c>
      <c r="AI1030" s="34">
        <v>180.7</v>
      </c>
      <c r="AJ1030" s="33"/>
      <c r="AK1030" s="33">
        <f t="shared" si="47"/>
        <v>0</v>
      </c>
      <c r="AL1030" s="213">
        <f t="shared" si="48"/>
        <v>0</v>
      </c>
      <c r="AN1030" s="214"/>
    </row>
    <row r="1031" s="2" customFormat="1" ht="128" hidden="1" customHeight="1" spans="1:40">
      <c r="A1031" s="33">
        <v>13</v>
      </c>
      <c r="B1031" s="34" t="s">
        <v>4212</v>
      </c>
      <c r="C1031" s="33" t="s">
        <v>4213</v>
      </c>
      <c r="D1031" s="33" t="s">
        <v>4214</v>
      </c>
      <c r="E1031" s="33" t="s">
        <v>4254</v>
      </c>
      <c r="F1031" s="33" t="s">
        <v>292</v>
      </c>
      <c r="G1031" s="33"/>
      <c r="H1031" s="33" t="s">
        <v>48</v>
      </c>
      <c r="I1031" s="55" t="s">
        <v>4255</v>
      </c>
      <c r="J1031" s="34">
        <v>106.6</v>
      </c>
      <c r="K1031" s="34">
        <v>106.6</v>
      </c>
      <c r="L1031" s="33"/>
      <c r="M1031" s="33"/>
      <c r="N1031" s="55" t="s">
        <v>4256</v>
      </c>
      <c r="O1031" s="55"/>
      <c r="P1031" s="56">
        <v>245</v>
      </c>
      <c r="Q1031" s="33" t="s">
        <v>56</v>
      </c>
      <c r="R1031" s="33" t="s">
        <v>52</v>
      </c>
      <c r="S1031" s="33" t="s">
        <v>52</v>
      </c>
      <c r="T1031" s="33" t="s">
        <v>4218</v>
      </c>
      <c r="U1031" s="33" t="s">
        <v>4218</v>
      </c>
      <c r="V1031" s="33" t="s">
        <v>4219</v>
      </c>
      <c r="W1031" s="86">
        <v>15987495699</v>
      </c>
      <c r="X1031" s="33" t="s">
        <v>56</v>
      </c>
      <c r="Y1031" s="104">
        <v>45352</v>
      </c>
      <c r="Z1031" s="104">
        <v>45656</v>
      </c>
      <c r="AA1031" s="104" t="s">
        <v>57</v>
      </c>
      <c r="AB1031" s="37"/>
      <c r="AC1031" s="37"/>
      <c r="AD1031" s="115" t="s">
        <v>4220</v>
      </c>
      <c r="AE1031" s="105"/>
      <c r="AF1031" s="205"/>
      <c r="AG1031" s="34" t="s">
        <v>59</v>
      </c>
      <c r="AH1031" s="34">
        <v>106.6</v>
      </c>
      <c r="AI1031" s="34">
        <v>106.6</v>
      </c>
      <c r="AJ1031" s="33"/>
      <c r="AK1031" s="33">
        <f t="shared" si="47"/>
        <v>0</v>
      </c>
      <c r="AL1031" s="213">
        <f t="shared" si="48"/>
        <v>0</v>
      </c>
      <c r="AN1031" s="214"/>
    </row>
    <row r="1032" s="2" customFormat="1" ht="128" hidden="1" customHeight="1" spans="1:40">
      <c r="A1032" s="33">
        <v>14</v>
      </c>
      <c r="B1032" s="34" t="s">
        <v>4212</v>
      </c>
      <c r="C1032" s="33" t="s">
        <v>4213</v>
      </c>
      <c r="D1032" s="33" t="s">
        <v>4214</v>
      </c>
      <c r="E1032" s="33" t="s">
        <v>4257</v>
      </c>
      <c r="F1032" s="33" t="s">
        <v>179</v>
      </c>
      <c r="G1032" s="33"/>
      <c r="H1032" s="33" t="s">
        <v>48</v>
      </c>
      <c r="I1032" s="55" t="s">
        <v>4258</v>
      </c>
      <c r="J1032" s="34">
        <v>115</v>
      </c>
      <c r="K1032" s="34">
        <v>115</v>
      </c>
      <c r="L1032" s="33"/>
      <c r="M1032" s="33"/>
      <c r="N1032" s="55" t="s">
        <v>4259</v>
      </c>
      <c r="O1032" s="55"/>
      <c r="P1032" s="56">
        <v>282</v>
      </c>
      <c r="Q1032" s="33" t="s">
        <v>56</v>
      </c>
      <c r="R1032" s="33" t="s">
        <v>52</v>
      </c>
      <c r="S1032" s="33" t="s">
        <v>52</v>
      </c>
      <c r="T1032" s="33" t="s">
        <v>4218</v>
      </c>
      <c r="U1032" s="33" t="s">
        <v>4218</v>
      </c>
      <c r="V1032" s="33" t="s">
        <v>4219</v>
      </c>
      <c r="W1032" s="86">
        <v>15987495699</v>
      </c>
      <c r="X1032" s="33" t="s">
        <v>56</v>
      </c>
      <c r="Y1032" s="104">
        <v>45352</v>
      </c>
      <c r="Z1032" s="104">
        <v>45656</v>
      </c>
      <c r="AA1032" s="104" t="s">
        <v>57</v>
      </c>
      <c r="AB1032" s="37"/>
      <c r="AC1032" s="37"/>
      <c r="AD1032" s="115" t="s">
        <v>4220</v>
      </c>
      <c r="AE1032" s="105"/>
      <c r="AF1032" s="205"/>
      <c r="AG1032" s="34" t="s">
        <v>59</v>
      </c>
      <c r="AH1032" s="34">
        <v>115</v>
      </c>
      <c r="AI1032" s="34">
        <v>115</v>
      </c>
      <c r="AJ1032" s="33"/>
      <c r="AK1032" s="33">
        <f t="shared" si="47"/>
        <v>0</v>
      </c>
      <c r="AL1032" s="213">
        <f t="shared" si="48"/>
        <v>0</v>
      </c>
      <c r="AN1032" s="214"/>
    </row>
    <row r="1033" s="2" customFormat="1" ht="128" hidden="1" customHeight="1" spans="1:40">
      <c r="A1033" s="33">
        <v>15</v>
      </c>
      <c r="B1033" s="34" t="s">
        <v>4212</v>
      </c>
      <c r="C1033" s="33" t="s">
        <v>4213</v>
      </c>
      <c r="D1033" s="33" t="s">
        <v>4214</v>
      </c>
      <c r="E1033" s="33" t="s">
        <v>4260</v>
      </c>
      <c r="F1033" s="33" t="s">
        <v>198</v>
      </c>
      <c r="G1033" s="33"/>
      <c r="H1033" s="33" t="s">
        <v>48</v>
      </c>
      <c r="I1033" s="55" t="s">
        <v>4261</v>
      </c>
      <c r="J1033" s="34">
        <v>161.7</v>
      </c>
      <c r="K1033" s="34">
        <v>161.7</v>
      </c>
      <c r="L1033" s="33"/>
      <c r="M1033" s="33"/>
      <c r="N1033" s="55" t="s">
        <v>4262</v>
      </c>
      <c r="O1033" s="55"/>
      <c r="P1033" s="56">
        <v>381</v>
      </c>
      <c r="Q1033" s="33" t="s">
        <v>56</v>
      </c>
      <c r="R1033" s="33" t="s">
        <v>52</v>
      </c>
      <c r="S1033" s="33" t="s">
        <v>52</v>
      </c>
      <c r="T1033" s="33" t="s">
        <v>4218</v>
      </c>
      <c r="U1033" s="33" t="s">
        <v>4218</v>
      </c>
      <c r="V1033" s="33" t="s">
        <v>4219</v>
      </c>
      <c r="W1033" s="86">
        <v>15987495699</v>
      </c>
      <c r="X1033" s="33" t="s">
        <v>56</v>
      </c>
      <c r="Y1033" s="104">
        <v>45352</v>
      </c>
      <c r="Z1033" s="104">
        <v>45656</v>
      </c>
      <c r="AA1033" s="104" t="s">
        <v>57</v>
      </c>
      <c r="AB1033" s="37"/>
      <c r="AC1033" s="37"/>
      <c r="AD1033" s="115" t="s">
        <v>4220</v>
      </c>
      <c r="AE1033" s="105"/>
      <c r="AF1033" s="205"/>
      <c r="AG1033" s="34" t="s">
        <v>59</v>
      </c>
      <c r="AH1033" s="34">
        <v>161.7</v>
      </c>
      <c r="AI1033" s="34">
        <v>161.7</v>
      </c>
      <c r="AJ1033" s="33"/>
      <c r="AK1033" s="33">
        <f t="shared" si="47"/>
        <v>0</v>
      </c>
      <c r="AL1033" s="213">
        <f t="shared" si="48"/>
        <v>0</v>
      </c>
      <c r="AN1033" s="214"/>
    </row>
    <row r="1034" s="2" customFormat="1" ht="128" hidden="1" customHeight="1" spans="1:40">
      <c r="A1034" s="33">
        <v>16</v>
      </c>
      <c r="B1034" s="34" t="s">
        <v>4212</v>
      </c>
      <c r="C1034" s="33" t="s">
        <v>4213</v>
      </c>
      <c r="D1034" s="33" t="s">
        <v>4214</v>
      </c>
      <c r="E1034" s="33" t="s">
        <v>4263</v>
      </c>
      <c r="F1034" s="33" t="s">
        <v>121</v>
      </c>
      <c r="G1034" s="33"/>
      <c r="H1034" s="33" t="s">
        <v>48</v>
      </c>
      <c r="I1034" s="55" t="s">
        <v>4264</v>
      </c>
      <c r="J1034" s="34">
        <v>122.4</v>
      </c>
      <c r="K1034" s="34">
        <v>122.4</v>
      </c>
      <c r="L1034" s="33"/>
      <c r="M1034" s="33"/>
      <c r="N1034" s="55" t="s">
        <v>4265</v>
      </c>
      <c r="O1034" s="55"/>
      <c r="P1034" s="56">
        <v>285</v>
      </c>
      <c r="Q1034" s="33" t="s">
        <v>56</v>
      </c>
      <c r="R1034" s="33" t="s">
        <v>52</v>
      </c>
      <c r="S1034" s="33" t="s">
        <v>52</v>
      </c>
      <c r="T1034" s="33" t="s">
        <v>4218</v>
      </c>
      <c r="U1034" s="33" t="s">
        <v>4218</v>
      </c>
      <c r="V1034" s="33" t="s">
        <v>4219</v>
      </c>
      <c r="W1034" s="86">
        <v>15987495699</v>
      </c>
      <c r="X1034" s="33" t="s">
        <v>56</v>
      </c>
      <c r="Y1034" s="104">
        <v>45352</v>
      </c>
      <c r="Z1034" s="104">
        <v>45656</v>
      </c>
      <c r="AA1034" s="104" t="s">
        <v>57</v>
      </c>
      <c r="AB1034" s="37"/>
      <c r="AC1034" s="37"/>
      <c r="AD1034" s="115" t="s">
        <v>4220</v>
      </c>
      <c r="AE1034" s="105"/>
      <c r="AF1034" s="205"/>
      <c r="AG1034" s="34" t="s">
        <v>59</v>
      </c>
      <c r="AH1034" s="34">
        <v>122.4</v>
      </c>
      <c r="AI1034" s="34">
        <v>122.4</v>
      </c>
      <c r="AJ1034" s="33"/>
      <c r="AK1034" s="33">
        <f t="shared" si="47"/>
        <v>0</v>
      </c>
      <c r="AL1034" s="213">
        <f t="shared" si="48"/>
        <v>0</v>
      </c>
      <c r="AN1034" s="214"/>
    </row>
    <row r="1035" s="2" customFormat="1" ht="128" hidden="1" customHeight="1" spans="1:40">
      <c r="A1035" s="33">
        <v>17</v>
      </c>
      <c r="B1035" s="34" t="s">
        <v>4212</v>
      </c>
      <c r="C1035" s="33" t="s">
        <v>4213</v>
      </c>
      <c r="D1035" s="33" t="s">
        <v>4214</v>
      </c>
      <c r="E1035" s="33" t="s">
        <v>4266</v>
      </c>
      <c r="F1035" s="33" t="s">
        <v>138</v>
      </c>
      <c r="G1035" s="33"/>
      <c r="H1035" s="33" t="s">
        <v>48</v>
      </c>
      <c r="I1035" s="55" t="s">
        <v>4267</v>
      </c>
      <c r="J1035" s="34">
        <v>80.3</v>
      </c>
      <c r="K1035" s="34">
        <v>80.3</v>
      </c>
      <c r="L1035" s="33"/>
      <c r="M1035" s="33"/>
      <c r="N1035" s="55" t="s">
        <v>4268</v>
      </c>
      <c r="O1035" s="55"/>
      <c r="P1035" s="56">
        <v>189</v>
      </c>
      <c r="Q1035" s="33" t="s">
        <v>56</v>
      </c>
      <c r="R1035" s="33" t="s">
        <v>52</v>
      </c>
      <c r="S1035" s="33" t="s">
        <v>52</v>
      </c>
      <c r="T1035" s="33" t="s">
        <v>4218</v>
      </c>
      <c r="U1035" s="33" t="s">
        <v>4218</v>
      </c>
      <c r="V1035" s="33" t="s">
        <v>4219</v>
      </c>
      <c r="W1035" s="86">
        <v>15987495699</v>
      </c>
      <c r="X1035" s="33" t="s">
        <v>56</v>
      </c>
      <c r="Y1035" s="104">
        <v>45352</v>
      </c>
      <c r="Z1035" s="104">
        <v>45656</v>
      </c>
      <c r="AA1035" s="104" t="s">
        <v>57</v>
      </c>
      <c r="AB1035" s="37"/>
      <c r="AC1035" s="37"/>
      <c r="AD1035" s="115" t="s">
        <v>4220</v>
      </c>
      <c r="AE1035" s="105"/>
      <c r="AF1035" s="205"/>
      <c r="AG1035" s="34" t="s">
        <v>59</v>
      </c>
      <c r="AH1035" s="34">
        <v>80.3</v>
      </c>
      <c r="AI1035" s="34">
        <v>80.3</v>
      </c>
      <c r="AJ1035" s="33"/>
      <c r="AK1035" s="33">
        <f t="shared" si="47"/>
        <v>0</v>
      </c>
      <c r="AL1035" s="213">
        <f t="shared" si="48"/>
        <v>0</v>
      </c>
      <c r="AN1035" s="214"/>
    </row>
    <row r="1036" s="2" customFormat="1" ht="128" hidden="1" customHeight="1" spans="1:40">
      <c r="A1036" s="33">
        <v>18</v>
      </c>
      <c r="B1036" s="34" t="s">
        <v>4212</v>
      </c>
      <c r="C1036" s="33" t="s">
        <v>4213</v>
      </c>
      <c r="D1036" s="33" t="s">
        <v>4214</v>
      </c>
      <c r="E1036" s="33" t="s">
        <v>4269</v>
      </c>
      <c r="F1036" s="33" t="s">
        <v>68</v>
      </c>
      <c r="G1036" s="33"/>
      <c r="H1036" s="33" t="s">
        <v>48</v>
      </c>
      <c r="I1036" s="55" t="s">
        <v>4270</v>
      </c>
      <c r="J1036" s="34">
        <v>53.1</v>
      </c>
      <c r="K1036" s="34">
        <v>53.1</v>
      </c>
      <c r="L1036" s="33"/>
      <c r="M1036" s="33"/>
      <c r="N1036" s="55" t="s">
        <v>4271</v>
      </c>
      <c r="O1036" s="55"/>
      <c r="P1036" s="56">
        <v>120</v>
      </c>
      <c r="Q1036" s="33" t="s">
        <v>56</v>
      </c>
      <c r="R1036" s="33" t="s">
        <v>52</v>
      </c>
      <c r="S1036" s="33" t="s">
        <v>52</v>
      </c>
      <c r="T1036" s="33" t="s">
        <v>4218</v>
      </c>
      <c r="U1036" s="33" t="s">
        <v>4218</v>
      </c>
      <c r="V1036" s="33" t="s">
        <v>4219</v>
      </c>
      <c r="W1036" s="86">
        <v>15987495699</v>
      </c>
      <c r="X1036" s="33" t="s">
        <v>56</v>
      </c>
      <c r="Y1036" s="104">
        <v>45352</v>
      </c>
      <c r="Z1036" s="104">
        <v>45656</v>
      </c>
      <c r="AA1036" s="104" t="s">
        <v>57</v>
      </c>
      <c r="AB1036" s="37"/>
      <c r="AC1036" s="37"/>
      <c r="AD1036" s="115" t="s">
        <v>4220</v>
      </c>
      <c r="AE1036" s="105"/>
      <c r="AF1036" s="205"/>
      <c r="AG1036" s="34" t="s">
        <v>59</v>
      </c>
      <c r="AH1036" s="34">
        <v>53.1</v>
      </c>
      <c r="AI1036" s="34">
        <v>53.1</v>
      </c>
      <c r="AJ1036" s="33"/>
      <c r="AK1036" s="33">
        <f t="shared" si="47"/>
        <v>0</v>
      </c>
      <c r="AL1036" s="213">
        <f t="shared" si="48"/>
        <v>0</v>
      </c>
      <c r="AN1036" s="214"/>
    </row>
    <row r="1037" s="2" customFormat="1" ht="128" hidden="1" customHeight="1" spans="1:40">
      <c r="A1037" s="33">
        <v>19</v>
      </c>
      <c r="B1037" s="34" t="s">
        <v>4212</v>
      </c>
      <c r="C1037" s="33" t="s">
        <v>4213</v>
      </c>
      <c r="D1037" s="33" t="s">
        <v>4214</v>
      </c>
      <c r="E1037" s="33" t="s">
        <v>4272</v>
      </c>
      <c r="F1037" s="33" t="s">
        <v>366</v>
      </c>
      <c r="G1037" s="33"/>
      <c r="H1037" s="33" t="s">
        <v>48</v>
      </c>
      <c r="I1037" s="55" t="s">
        <v>4273</v>
      </c>
      <c r="J1037" s="34">
        <v>98.2</v>
      </c>
      <c r="K1037" s="34">
        <v>98.2</v>
      </c>
      <c r="L1037" s="33"/>
      <c r="M1037" s="33"/>
      <c r="N1037" s="55" t="s">
        <v>4274</v>
      </c>
      <c r="O1037" s="55"/>
      <c r="P1037" s="56">
        <v>226</v>
      </c>
      <c r="Q1037" s="33" t="s">
        <v>56</v>
      </c>
      <c r="R1037" s="33" t="s">
        <v>52</v>
      </c>
      <c r="S1037" s="33" t="s">
        <v>52</v>
      </c>
      <c r="T1037" s="33" t="s">
        <v>4218</v>
      </c>
      <c r="U1037" s="33" t="s">
        <v>4218</v>
      </c>
      <c r="V1037" s="33" t="s">
        <v>4219</v>
      </c>
      <c r="W1037" s="86">
        <v>15987495699</v>
      </c>
      <c r="X1037" s="33" t="s">
        <v>56</v>
      </c>
      <c r="Y1037" s="104">
        <v>45352</v>
      </c>
      <c r="Z1037" s="104">
        <v>45656</v>
      </c>
      <c r="AA1037" s="104" t="s">
        <v>57</v>
      </c>
      <c r="AB1037" s="37"/>
      <c r="AC1037" s="37"/>
      <c r="AD1037" s="115" t="s">
        <v>4220</v>
      </c>
      <c r="AE1037" s="105"/>
      <c r="AF1037" s="205"/>
      <c r="AG1037" s="34" t="s">
        <v>59</v>
      </c>
      <c r="AH1037" s="34">
        <v>98.2</v>
      </c>
      <c r="AI1037" s="34">
        <v>98.2</v>
      </c>
      <c r="AJ1037" s="33"/>
      <c r="AK1037" s="33">
        <f t="shared" si="47"/>
        <v>0</v>
      </c>
      <c r="AL1037" s="213">
        <f t="shared" si="48"/>
        <v>0</v>
      </c>
      <c r="AN1037" s="214"/>
    </row>
    <row r="1038" s="2" customFormat="1" ht="128" hidden="1" customHeight="1" spans="1:40">
      <c r="A1038" s="33">
        <v>20</v>
      </c>
      <c r="B1038" s="34" t="s">
        <v>4212</v>
      </c>
      <c r="C1038" s="33" t="s">
        <v>4213</v>
      </c>
      <c r="D1038" s="33" t="s">
        <v>4214</v>
      </c>
      <c r="E1038" s="33" t="s">
        <v>4275</v>
      </c>
      <c r="F1038" s="33" t="s">
        <v>654</v>
      </c>
      <c r="G1038" s="33"/>
      <c r="H1038" s="33" t="s">
        <v>48</v>
      </c>
      <c r="I1038" s="55" t="s">
        <v>4276</v>
      </c>
      <c r="J1038" s="34">
        <v>50.8</v>
      </c>
      <c r="K1038" s="34">
        <v>50.8</v>
      </c>
      <c r="L1038" s="33"/>
      <c r="M1038" s="33"/>
      <c r="N1038" s="55" t="s">
        <v>4277</v>
      </c>
      <c r="O1038" s="55"/>
      <c r="P1038" s="56">
        <v>110</v>
      </c>
      <c r="Q1038" s="33" t="s">
        <v>56</v>
      </c>
      <c r="R1038" s="33" t="s">
        <v>52</v>
      </c>
      <c r="S1038" s="33" t="s">
        <v>52</v>
      </c>
      <c r="T1038" s="33" t="s">
        <v>4218</v>
      </c>
      <c r="U1038" s="33" t="s">
        <v>4218</v>
      </c>
      <c r="V1038" s="33" t="s">
        <v>4219</v>
      </c>
      <c r="W1038" s="86">
        <v>15987495699</v>
      </c>
      <c r="X1038" s="33" t="s">
        <v>56</v>
      </c>
      <c r="Y1038" s="104">
        <v>45352</v>
      </c>
      <c r="Z1038" s="104">
        <v>45656</v>
      </c>
      <c r="AA1038" s="104" t="s">
        <v>57</v>
      </c>
      <c r="AB1038" s="37"/>
      <c r="AC1038" s="37"/>
      <c r="AD1038" s="115" t="s">
        <v>4220</v>
      </c>
      <c r="AE1038" s="105"/>
      <c r="AF1038" s="205"/>
      <c r="AG1038" s="34" t="s">
        <v>59</v>
      </c>
      <c r="AH1038" s="34">
        <v>50.8</v>
      </c>
      <c r="AI1038" s="34">
        <v>50.8</v>
      </c>
      <c r="AJ1038" s="33"/>
      <c r="AK1038" s="33">
        <f t="shared" si="47"/>
        <v>0</v>
      </c>
      <c r="AL1038" s="213">
        <f t="shared" si="48"/>
        <v>0</v>
      </c>
      <c r="AN1038" s="214"/>
    </row>
    <row r="1039" s="2" customFormat="1" ht="128" hidden="1" customHeight="1" spans="1:40">
      <c r="A1039" s="33">
        <v>21</v>
      </c>
      <c r="B1039" s="34" t="s">
        <v>4212</v>
      </c>
      <c r="C1039" s="33" t="s">
        <v>4213</v>
      </c>
      <c r="D1039" s="33" t="s">
        <v>4214</v>
      </c>
      <c r="E1039" s="33" t="s">
        <v>4278</v>
      </c>
      <c r="F1039" s="33" t="s">
        <v>207</v>
      </c>
      <c r="G1039" s="33"/>
      <c r="H1039" s="33" t="s">
        <v>48</v>
      </c>
      <c r="I1039" s="55" t="s">
        <v>4279</v>
      </c>
      <c r="J1039" s="34">
        <v>142.3</v>
      </c>
      <c r="K1039" s="34">
        <v>142.3</v>
      </c>
      <c r="L1039" s="33"/>
      <c r="M1039" s="33"/>
      <c r="N1039" s="55" t="s">
        <v>4280</v>
      </c>
      <c r="O1039" s="55"/>
      <c r="P1039" s="56">
        <v>333</v>
      </c>
      <c r="Q1039" s="33" t="s">
        <v>56</v>
      </c>
      <c r="R1039" s="33" t="s">
        <v>52</v>
      </c>
      <c r="S1039" s="33" t="s">
        <v>52</v>
      </c>
      <c r="T1039" s="33" t="s">
        <v>4218</v>
      </c>
      <c r="U1039" s="33" t="s">
        <v>4218</v>
      </c>
      <c r="V1039" s="33" t="s">
        <v>4219</v>
      </c>
      <c r="W1039" s="86">
        <v>15987495699</v>
      </c>
      <c r="X1039" s="33" t="s">
        <v>56</v>
      </c>
      <c r="Y1039" s="104">
        <v>45352</v>
      </c>
      <c r="Z1039" s="104">
        <v>45656</v>
      </c>
      <c r="AA1039" s="104" t="s">
        <v>57</v>
      </c>
      <c r="AB1039" s="37"/>
      <c r="AC1039" s="37"/>
      <c r="AD1039" s="115" t="s">
        <v>4220</v>
      </c>
      <c r="AE1039" s="105"/>
      <c r="AF1039" s="205"/>
      <c r="AG1039" s="34" t="s">
        <v>59</v>
      </c>
      <c r="AH1039" s="34">
        <v>142.3</v>
      </c>
      <c r="AI1039" s="34">
        <v>142.3</v>
      </c>
      <c r="AJ1039" s="33"/>
      <c r="AK1039" s="33">
        <f t="shared" si="47"/>
        <v>0</v>
      </c>
      <c r="AL1039" s="213">
        <f t="shared" si="48"/>
        <v>0</v>
      </c>
      <c r="AN1039" s="214"/>
    </row>
    <row r="1040" s="2" customFormat="1" ht="128" hidden="1" customHeight="1" spans="1:40">
      <c r="A1040" s="33">
        <v>22</v>
      </c>
      <c r="B1040" s="34" t="s">
        <v>4212</v>
      </c>
      <c r="C1040" s="33" t="s">
        <v>4213</v>
      </c>
      <c r="D1040" s="33" t="s">
        <v>4214</v>
      </c>
      <c r="E1040" s="33" t="s">
        <v>4281</v>
      </c>
      <c r="F1040" s="33" t="s">
        <v>215</v>
      </c>
      <c r="G1040" s="33"/>
      <c r="H1040" s="33" t="s">
        <v>48</v>
      </c>
      <c r="I1040" s="55" t="s">
        <v>4282</v>
      </c>
      <c r="J1040" s="34">
        <v>147.1</v>
      </c>
      <c r="K1040" s="34">
        <v>147.1</v>
      </c>
      <c r="L1040" s="33"/>
      <c r="M1040" s="33"/>
      <c r="N1040" s="55" t="s">
        <v>4283</v>
      </c>
      <c r="O1040" s="55"/>
      <c r="P1040" s="56">
        <v>343</v>
      </c>
      <c r="Q1040" s="33" t="s">
        <v>56</v>
      </c>
      <c r="R1040" s="33" t="s">
        <v>52</v>
      </c>
      <c r="S1040" s="33" t="s">
        <v>52</v>
      </c>
      <c r="T1040" s="33" t="s">
        <v>4218</v>
      </c>
      <c r="U1040" s="33" t="s">
        <v>4218</v>
      </c>
      <c r="V1040" s="33" t="s">
        <v>4219</v>
      </c>
      <c r="W1040" s="86">
        <v>15987495699</v>
      </c>
      <c r="X1040" s="33" t="s">
        <v>56</v>
      </c>
      <c r="Y1040" s="104">
        <v>45352</v>
      </c>
      <c r="Z1040" s="104">
        <v>45656</v>
      </c>
      <c r="AA1040" s="104" t="s">
        <v>57</v>
      </c>
      <c r="AB1040" s="37"/>
      <c r="AC1040" s="37"/>
      <c r="AD1040" s="115" t="s">
        <v>4220</v>
      </c>
      <c r="AE1040" s="105"/>
      <c r="AF1040" s="205"/>
      <c r="AG1040" s="34" t="s">
        <v>59</v>
      </c>
      <c r="AH1040" s="34">
        <v>147.1</v>
      </c>
      <c r="AI1040" s="34">
        <v>147.1</v>
      </c>
      <c r="AJ1040" s="33"/>
      <c r="AK1040" s="33">
        <f t="shared" si="47"/>
        <v>0</v>
      </c>
      <c r="AL1040" s="213">
        <f t="shared" si="48"/>
        <v>0</v>
      </c>
      <c r="AN1040" s="214"/>
    </row>
    <row r="1041" s="2" customFormat="1" ht="128" hidden="1" customHeight="1" spans="1:40">
      <c r="A1041" s="33">
        <v>23</v>
      </c>
      <c r="B1041" s="34" t="s">
        <v>4212</v>
      </c>
      <c r="C1041" s="33" t="s">
        <v>4213</v>
      </c>
      <c r="D1041" s="33" t="s">
        <v>4214</v>
      </c>
      <c r="E1041" s="33" t="s">
        <v>4284</v>
      </c>
      <c r="F1041" s="33" t="s">
        <v>270</v>
      </c>
      <c r="G1041" s="33"/>
      <c r="H1041" s="33" t="s">
        <v>48</v>
      </c>
      <c r="I1041" s="55" t="s">
        <v>4285</v>
      </c>
      <c r="J1041" s="34">
        <v>232.6</v>
      </c>
      <c r="K1041" s="34">
        <v>232.6</v>
      </c>
      <c r="L1041" s="33"/>
      <c r="M1041" s="33"/>
      <c r="N1041" s="55" t="s">
        <v>4286</v>
      </c>
      <c r="O1041" s="55"/>
      <c r="P1041" s="56">
        <v>532</v>
      </c>
      <c r="Q1041" s="33" t="s">
        <v>56</v>
      </c>
      <c r="R1041" s="33" t="s">
        <v>52</v>
      </c>
      <c r="S1041" s="33" t="s">
        <v>52</v>
      </c>
      <c r="T1041" s="33" t="s">
        <v>4218</v>
      </c>
      <c r="U1041" s="33" t="s">
        <v>4218</v>
      </c>
      <c r="V1041" s="33" t="s">
        <v>4219</v>
      </c>
      <c r="W1041" s="86">
        <v>15987495699</v>
      </c>
      <c r="X1041" s="33" t="s">
        <v>56</v>
      </c>
      <c r="Y1041" s="104">
        <v>45352</v>
      </c>
      <c r="Z1041" s="104">
        <v>45656</v>
      </c>
      <c r="AA1041" s="104" t="s">
        <v>57</v>
      </c>
      <c r="AB1041" s="37"/>
      <c r="AC1041" s="37"/>
      <c r="AD1041" s="115" t="s">
        <v>4220</v>
      </c>
      <c r="AE1041" s="105"/>
      <c r="AF1041" s="205"/>
      <c r="AG1041" s="34" t="s">
        <v>59</v>
      </c>
      <c r="AH1041" s="34">
        <v>232.6</v>
      </c>
      <c r="AI1041" s="34">
        <v>232.6</v>
      </c>
      <c r="AJ1041" s="33"/>
      <c r="AK1041" s="33">
        <f t="shared" si="47"/>
        <v>0</v>
      </c>
      <c r="AL1041" s="213">
        <f t="shared" si="48"/>
        <v>0</v>
      </c>
      <c r="AN1041" s="214"/>
    </row>
    <row r="1042" s="2" customFormat="1" ht="128" hidden="1" customHeight="1" spans="1:40">
      <c r="A1042" s="33">
        <v>24</v>
      </c>
      <c r="B1042" s="34" t="s">
        <v>4212</v>
      </c>
      <c r="C1042" s="33" t="s">
        <v>4213</v>
      </c>
      <c r="D1042" s="33" t="s">
        <v>4214</v>
      </c>
      <c r="E1042" s="33" t="s">
        <v>4287</v>
      </c>
      <c r="F1042" s="33" t="s">
        <v>975</v>
      </c>
      <c r="G1042" s="33"/>
      <c r="H1042" s="33" t="s">
        <v>48</v>
      </c>
      <c r="I1042" s="55" t="s">
        <v>4288</v>
      </c>
      <c r="J1042" s="34">
        <v>83.3</v>
      </c>
      <c r="K1042" s="34">
        <v>83.3</v>
      </c>
      <c r="L1042" s="33"/>
      <c r="M1042" s="33"/>
      <c r="N1042" s="55" t="s">
        <v>4289</v>
      </c>
      <c r="O1042" s="55"/>
      <c r="P1042" s="56">
        <v>195</v>
      </c>
      <c r="Q1042" s="33" t="s">
        <v>56</v>
      </c>
      <c r="R1042" s="33" t="s">
        <v>52</v>
      </c>
      <c r="S1042" s="33" t="s">
        <v>52</v>
      </c>
      <c r="T1042" s="33" t="s">
        <v>4218</v>
      </c>
      <c r="U1042" s="33" t="s">
        <v>4218</v>
      </c>
      <c r="V1042" s="33" t="s">
        <v>4219</v>
      </c>
      <c r="W1042" s="86">
        <v>15987495699</v>
      </c>
      <c r="X1042" s="33" t="s">
        <v>56</v>
      </c>
      <c r="Y1042" s="104">
        <v>45352</v>
      </c>
      <c r="Z1042" s="104">
        <v>45656</v>
      </c>
      <c r="AA1042" s="104" t="s">
        <v>57</v>
      </c>
      <c r="AB1042" s="37"/>
      <c r="AC1042" s="37"/>
      <c r="AD1042" s="115" t="s">
        <v>4220</v>
      </c>
      <c r="AE1042" s="105"/>
      <c r="AF1042" s="205"/>
      <c r="AG1042" s="34" t="s">
        <v>59</v>
      </c>
      <c r="AH1042" s="34">
        <v>83.3</v>
      </c>
      <c r="AI1042" s="34">
        <v>83.3</v>
      </c>
      <c r="AJ1042" s="33"/>
      <c r="AK1042" s="33">
        <f t="shared" si="47"/>
        <v>0</v>
      </c>
      <c r="AL1042" s="213">
        <f t="shared" si="48"/>
        <v>0</v>
      </c>
      <c r="AN1042" s="214"/>
    </row>
    <row r="1043" s="2" customFormat="1" ht="128" hidden="1" customHeight="1" spans="1:40">
      <c r="A1043" s="33">
        <v>25</v>
      </c>
      <c r="B1043" s="34" t="s">
        <v>4212</v>
      </c>
      <c r="C1043" s="33" t="s">
        <v>4213</v>
      </c>
      <c r="D1043" s="33" t="s">
        <v>4214</v>
      </c>
      <c r="E1043" s="33" t="s">
        <v>4290</v>
      </c>
      <c r="F1043" s="33" t="s">
        <v>91</v>
      </c>
      <c r="G1043" s="33"/>
      <c r="H1043" s="33" t="s">
        <v>48</v>
      </c>
      <c r="I1043" s="55" t="s">
        <v>4291</v>
      </c>
      <c r="J1043" s="34">
        <v>73</v>
      </c>
      <c r="K1043" s="34">
        <v>73</v>
      </c>
      <c r="L1043" s="33"/>
      <c r="M1043" s="33"/>
      <c r="N1043" s="55" t="s">
        <v>4292</v>
      </c>
      <c r="O1043" s="55"/>
      <c r="P1043" s="56">
        <v>157</v>
      </c>
      <c r="Q1043" s="33" t="s">
        <v>56</v>
      </c>
      <c r="R1043" s="33" t="s">
        <v>52</v>
      </c>
      <c r="S1043" s="33" t="s">
        <v>52</v>
      </c>
      <c r="T1043" s="33" t="s">
        <v>4218</v>
      </c>
      <c r="U1043" s="33" t="s">
        <v>4218</v>
      </c>
      <c r="V1043" s="33" t="s">
        <v>4219</v>
      </c>
      <c r="W1043" s="86">
        <v>15987495699</v>
      </c>
      <c r="X1043" s="33" t="s">
        <v>56</v>
      </c>
      <c r="Y1043" s="104">
        <v>45352</v>
      </c>
      <c r="Z1043" s="104">
        <v>45656</v>
      </c>
      <c r="AA1043" s="104" t="s">
        <v>57</v>
      </c>
      <c r="AB1043" s="37"/>
      <c r="AC1043" s="37"/>
      <c r="AD1043" s="115" t="s">
        <v>4220</v>
      </c>
      <c r="AE1043" s="105"/>
      <c r="AF1043" s="205"/>
      <c r="AG1043" s="34" t="s">
        <v>59</v>
      </c>
      <c r="AH1043" s="34">
        <v>73</v>
      </c>
      <c r="AI1043" s="34">
        <v>73</v>
      </c>
      <c r="AJ1043" s="33"/>
      <c r="AK1043" s="33">
        <f t="shared" si="47"/>
        <v>0</v>
      </c>
      <c r="AL1043" s="213">
        <f t="shared" si="48"/>
        <v>0</v>
      </c>
      <c r="AN1043" s="214"/>
    </row>
    <row r="1044" s="3" customFormat="1" ht="27" hidden="1" customHeight="1" spans="1:40">
      <c r="A1044" s="31" t="s">
        <v>4293</v>
      </c>
      <c r="B1044" s="31"/>
      <c r="C1044" s="32"/>
      <c r="D1044" s="32"/>
      <c r="E1044" s="32"/>
      <c r="F1044" s="32"/>
      <c r="G1044" s="32"/>
      <c r="H1044" s="32"/>
      <c r="I1044" s="32"/>
      <c r="J1044" s="54"/>
      <c r="K1044" s="54"/>
      <c r="L1044" s="54"/>
      <c r="M1044" s="54"/>
      <c r="N1044" s="52"/>
      <c r="O1044" s="52"/>
      <c r="P1044" s="53"/>
      <c r="Q1044" s="53"/>
      <c r="R1044" s="53"/>
      <c r="S1044" s="53"/>
      <c r="T1044" s="53"/>
      <c r="U1044" s="53"/>
      <c r="V1044" s="53"/>
      <c r="W1044" s="84"/>
      <c r="X1044" s="54"/>
      <c r="Y1044" s="99"/>
      <c r="Z1044" s="99"/>
      <c r="AA1044" s="204"/>
      <c r="AB1044" s="53"/>
      <c r="AC1044" s="52"/>
      <c r="AD1044" s="115"/>
      <c r="AE1044" s="105" t="s">
        <v>41</v>
      </c>
      <c r="AF1044" s="205"/>
      <c r="AG1044" s="34"/>
      <c r="AH1044" s="33"/>
      <c r="AI1044" s="33"/>
      <c r="AJ1044" s="33"/>
      <c r="AK1044" s="33">
        <f t="shared" si="47"/>
        <v>0</v>
      </c>
      <c r="AL1044" s="213">
        <f t="shared" si="48"/>
        <v>0</v>
      </c>
      <c r="AN1044" s="214"/>
    </row>
    <row r="1045" s="3" customFormat="1" ht="27" hidden="1" customHeight="1" spans="1:40">
      <c r="A1045" s="31" t="s">
        <v>4294</v>
      </c>
      <c r="B1045" s="31"/>
      <c r="C1045" s="32"/>
      <c r="D1045" s="32"/>
      <c r="E1045" s="32"/>
      <c r="F1045" s="32"/>
      <c r="G1045" s="32"/>
      <c r="H1045" s="32"/>
      <c r="I1045" s="32"/>
      <c r="J1045" s="54">
        <f>SUM(J1046:J1047)</f>
        <v>1426.74</v>
      </c>
      <c r="K1045" s="54">
        <f>SUM(K1046:K1047)</f>
        <v>834</v>
      </c>
      <c r="L1045" s="54">
        <f>SUM(L1046:L1047)</f>
        <v>592.74</v>
      </c>
      <c r="M1045" s="54"/>
      <c r="N1045" s="52"/>
      <c r="O1045" s="52"/>
      <c r="P1045" s="53"/>
      <c r="Q1045" s="53"/>
      <c r="R1045" s="53"/>
      <c r="S1045" s="53"/>
      <c r="T1045" s="53"/>
      <c r="U1045" s="53"/>
      <c r="V1045" s="53"/>
      <c r="W1045" s="84"/>
      <c r="X1045" s="54"/>
      <c r="Y1045" s="99"/>
      <c r="Z1045" s="99"/>
      <c r="AA1045" s="204"/>
      <c r="AB1045" s="53"/>
      <c r="AC1045" s="52"/>
      <c r="AD1045" s="115"/>
      <c r="AE1045" s="105" t="s">
        <v>41</v>
      </c>
      <c r="AF1045" s="205"/>
      <c r="AG1045" s="34"/>
      <c r="AH1045" s="33">
        <f>SUM(AH1046:AH1047)</f>
        <v>1426.74</v>
      </c>
      <c r="AI1045" s="33">
        <f>SUM(AI1046:AI1047)</f>
        <v>834</v>
      </c>
      <c r="AJ1045" s="33">
        <f>SUM(AJ1046:AJ1047)</f>
        <v>592.74</v>
      </c>
      <c r="AK1045" s="33">
        <f t="shared" si="47"/>
        <v>0</v>
      </c>
      <c r="AL1045" s="213">
        <f t="shared" si="48"/>
        <v>0</v>
      </c>
      <c r="AN1045" s="214"/>
    </row>
    <row r="1046" s="2" customFormat="1" ht="81" hidden="1" customHeight="1" spans="1:40">
      <c r="A1046" s="33">
        <v>1</v>
      </c>
      <c r="B1046" s="34" t="s">
        <v>4295</v>
      </c>
      <c r="C1046" s="33" t="s">
        <v>4295</v>
      </c>
      <c r="D1046" s="33" t="s">
        <v>4295</v>
      </c>
      <c r="E1046" s="33" t="s">
        <v>4296</v>
      </c>
      <c r="F1046" s="33" t="s">
        <v>1051</v>
      </c>
      <c r="G1046" s="33"/>
      <c r="H1046" s="33" t="s">
        <v>48</v>
      </c>
      <c r="I1046" s="55" t="s">
        <v>4297</v>
      </c>
      <c r="J1046" s="34">
        <v>834</v>
      </c>
      <c r="K1046" s="34">
        <v>834</v>
      </c>
      <c r="L1046" s="33"/>
      <c r="M1046" s="33"/>
      <c r="N1046" s="55" t="s">
        <v>4298</v>
      </c>
      <c r="O1046" s="55"/>
      <c r="P1046" s="56"/>
      <c r="Q1046" s="33" t="s">
        <v>52</v>
      </c>
      <c r="R1046" s="33" t="s">
        <v>52</v>
      </c>
      <c r="S1046" s="33" t="s">
        <v>52</v>
      </c>
      <c r="T1046" s="33" t="s">
        <v>4299</v>
      </c>
      <c r="U1046" s="33" t="s">
        <v>4299</v>
      </c>
      <c r="V1046" s="33" t="s">
        <v>4300</v>
      </c>
      <c r="W1046" s="86" t="s">
        <v>4301</v>
      </c>
      <c r="X1046" s="33" t="s">
        <v>56</v>
      </c>
      <c r="Y1046" s="104">
        <v>45292</v>
      </c>
      <c r="Z1046" s="104">
        <v>45656</v>
      </c>
      <c r="AA1046" s="104" t="s">
        <v>57</v>
      </c>
      <c r="AB1046" s="37"/>
      <c r="AC1046" s="37"/>
      <c r="AD1046" s="115" t="s">
        <v>4302</v>
      </c>
      <c r="AE1046" s="105"/>
      <c r="AF1046" s="205"/>
      <c r="AG1046" s="34" t="s">
        <v>59</v>
      </c>
      <c r="AH1046" s="34">
        <v>834</v>
      </c>
      <c r="AI1046" s="34">
        <v>834</v>
      </c>
      <c r="AJ1046" s="33"/>
      <c r="AK1046" s="33">
        <f t="shared" si="47"/>
        <v>0</v>
      </c>
      <c r="AL1046" s="213">
        <f t="shared" si="48"/>
        <v>0</v>
      </c>
      <c r="AN1046" s="214"/>
    </row>
    <row r="1047" s="2" customFormat="1" ht="83" hidden="1" customHeight="1" spans="1:40">
      <c r="A1047" s="33">
        <v>2</v>
      </c>
      <c r="B1047" s="34" t="s">
        <v>4295</v>
      </c>
      <c r="C1047" s="33" t="s">
        <v>4295</v>
      </c>
      <c r="D1047" s="33" t="s">
        <v>4295</v>
      </c>
      <c r="E1047" s="33" t="s">
        <v>4296</v>
      </c>
      <c r="F1047" s="33" t="s">
        <v>1051</v>
      </c>
      <c r="G1047" s="33"/>
      <c r="H1047" s="33" t="s">
        <v>48</v>
      </c>
      <c r="I1047" s="55" t="s">
        <v>4303</v>
      </c>
      <c r="J1047" s="34">
        <v>592.74</v>
      </c>
      <c r="K1047" s="34"/>
      <c r="L1047" s="33">
        <v>592.74</v>
      </c>
      <c r="M1047" s="33"/>
      <c r="N1047" s="55" t="s">
        <v>4304</v>
      </c>
      <c r="O1047" s="55"/>
      <c r="P1047" s="56"/>
      <c r="Q1047" s="33" t="s">
        <v>52</v>
      </c>
      <c r="R1047" s="33" t="s">
        <v>52</v>
      </c>
      <c r="S1047" s="33" t="s">
        <v>52</v>
      </c>
      <c r="T1047" s="33" t="s">
        <v>4299</v>
      </c>
      <c r="U1047" s="33" t="s">
        <v>4299</v>
      </c>
      <c r="V1047" s="33" t="s">
        <v>4300</v>
      </c>
      <c r="W1047" s="86" t="s">
        <v>4301</v>
      </c>
      <c r="X1047" s="33" t="s">
        <v>56</v>
      </c>
      <c r="Y1047" s="104">
        <v>45292</v>
      </c>
      <c r="Z1047" s="104">
        <v>45656</v>
      </c>
      <c r="AA1047" s="104" t="s">
        <v>518</v>
      </c>
      <c r="AB1047" s="37"/>
      <c r="AC1047" s="37"/>
      <c r="AD1047" s="115" t="s">
        <v>4302</v>
      </c>
      <c r="AE1047" s="105"/>
      <c r="AF1047" s="205"/>
      <c r="AG1047" s="34" t="s">
        <v>520</v>
      </c>
      <c r="AH1047" s="34">
        <v>592.74</v>
      </c>
      <c r="AI1047" s="34"/>
      <c r="AJ1047" s="33">
        <v>592.74</v>
      </c>
      <c r="AK1047" s="33">
        <f t="shared" si="47"/>
        <v>0</v>
      </c>
      <c r="AL1047" s="213">
        <f t="shared" si="48"/>
        <v>0</v>
      </c>
      <c r="AN1047" s="214">
        <f>L1047-AJ1047</f>
        <v>0</v>
      </c>
    </row>
    <row r="1048" s="3" customFormat="1" ht="27" hidden="1" customHeight="1" spans="1:40">
      <c r="A1048" s="31" t="s">
        <v>4305</v>
      </c>
      <c r="B1048" s="31"/>
      <c r="C1048" s="32"/>
      <c r="D1048" s="32"/>
      <c r="E1048" s="32"/>
      <c r="F1048" s="32"/>
      <c r="G1048" s="32"/>
      <c r="H1048" s="32"/>
      <c r="I1048" s="32"/>
      <c r="J1048" s="54"/>
      <c r="K1048" s="54"/>
      <c r="L1048" s="54"/>
      <c r="M1048" s="54"/>
      <c r="N1048" s="52"/>
      <c r="O1048" s="52"/>
      <c r="P1048" s="53"/>
      <c r="Q1048" s="53"/>
      <c r="R1048" s="53"/>
      <c r="S1048" s="53"/>
      <c r="T1048" s="53"/>
      <c r="U1048" s="53"/>
      <c r="V1048" s="53"/>
      <c r="W1048" s="84"/>
      <c r="X1048" s="54"/>
      <c r="Y1048" s="99"/>
      <c r="Z1048" s="99"/>
      <c r="AA1048" s="204"/>
      <c r="AB1048" s="53"/>
      <c r="AC1048" s="52"/>
      <c r="AD1048" s="115"/>
      <c r="AE1048" s="105" t="s">
        <v>41</v>
      </c>
      <c r="AF1048" s="205"/>
      <c r="AG1048" s="33"/>
      <c r="AH1048" s="33"/>
      <c r="AI1048" s="33"/>
      <c r="AJ1048" s="33"/>
      <c r="AK1048" s="33"/>
      <c r="AL1048" s="213">
        <f t="shared" si="48"/>
        <v>0</v>
      </c>
      <c r="AN1048" s="214"/>
    </row>
  </sheetData>
  <autoFilter xmlns:etc="http://www.wps.cn/officeDocument/2017/etCustomData" ref="A5:HY1048" etc:filterBottomFollowUsedRange="0">
    <filterColumn colId="4">
      <filters>
        <filter val="会泽县畜产品精深加工建设项目"/>
      </filters>
    </filterColumn>
    <filterColumn colId="20">
      <filters>
        <filter val="会泽县道成开发投资集团有限公司"/>
      </filters>
    </filterColumn>
    <extLst/>
  </autoFilter>
  <mergeCells count="42">
    <mergeCell ref="A1:AC1"/>
    <mergeCell ref="J2:N2"/>
    <mergeCell ref="F3:G3"/>
    <mergeCell ref="J3:M3"/>
    <mergeCell ref="K4:L4"/>
    <mergeCell ref="A3:A5"/>
    <mergeCell ref="B3:B5"/>
    <mergeCell ref="C3:C5"/>
    <mergeCell ref="D3:D5"/>
    <mergeCell ref="E3:E5"/>
    <mergeCell ref="F4:F5"/>
    <mergeCell ref="G4:G5"/>
    <mergeCell ref="H3:H5"/>
    <mergeCell ref="I3:I5"/>
    <mergeCell ref="J4:J5"/>
    <mergeCell ref="M4: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E3:AE5"/>
    <mergeCell ref="AF3:AF5"/>
    <mergeCell ref="AG3:AG5"/>
    <mergeCell ref="AH3:AH5"/>
    <mergeCell ref="AI3:AI5"/>
    <mergeCell ref="AJ3:AJ5"/>
    <mergeCell ref="AK3:AK5"/>
    <mergeCell ref="AL3:AL5"/>
    <mergeCell ref="AM3:AM5"/>
  </mergeCells>
  <pageMargins left="0.554861111111111" right="0.554861111111111" top="0.60625" bottom="0.60625" header="0.5" footer="0.5"/>
  <pageSetup paperSize="9" scale="51" fitToHeight="0" orientation="landscape" horizontalDpi="6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HX885"/>
  <sheetViews>
    <sheetView zoomScale="70" zoomScaleNormal="70" workbookViewId="0">
      <pane xSplit="5" ySplit="6" topLeftCell="F93" activePane="bottomRight" state="frozen"/>
      <selection/>
      <selection pane="topRight"/>
      <selection pane="bottomLeft"/>
      <selection pane="bottomRight" activeCell="I98" sqref="I98"/>
    </sheetView>
  </sheetViews>
  <sheetFormatPr defaultColWidth="9" defaultRowHeight="13.5"/>
  <cols>
    <col min="1" max="1" width="5.125" style="17" customWidth="1"/>
    <col min="2" max="2" width="5.275" style="17" customWidth="1"/>
    <col min="3" max="3" width="5.275" style="18" customWidth="1"/>
    <col min="4" max="4" width="7" style="18" customWidth="1"/>
    <col min="5" max="5" width="11.2166666666667" style="18" customWidth="1"/>
    <col min="6" max="6" width="5.25" style="19" customWidth="1"/>
    <col min="7" max="7" width="6.44166666666667" style="18" customWidth="1"/>
    <col min="8" max="8" width="8" style="18" customWidth="1"/>
    <col min="9" max="9" width="34.375" style="20" customWidth="1"/>
    <col min="10" max="10" width="12.3666666666667" style="21" customWidth="1"/>
    <col min="11" max="11" width="12.85" style="17" customWidth="1"/>
    <col min="12" max="12" width="11.2583333333333" style="17" customWidth="1"/>
    <col min="13" max="13" width="6.75" style="17" customWidth="1"/>
    <col min="14" max="14" width="26.4083333333333" style="20" customWidth="1"/>
    <col min="15" max="15" width="12.775" style="20" customWidth="1"/>
    <col min="16" max="16" width="5.875" style="18" customWidth="1"/>
    <col min="17" max="19" width="5.275" style="18" customWidth="1"/>
    <col min="20" max="20" width="6.10833333333333" style="18" customWidth="1"/>
    <col min="21" max="21" width="5.60833333333333" style="18" customWidth="1"/>
    <col min="22" max="22" width="4.83333333333333" style="18" customWidth="1"/>
    <col min="23" max="23" width="6.025" style="22" customWidth="1"/>
    <col min="24" max="24" width="5.275" style="17" customWidth="1"/>
    <col min="25" max="25" width="10.7083333333333" style="23" customWidth="1"/>
    <col min="26" max="26" width="10.7" style="23" customWidth="1"/>
    <col min="27" max="27" width="9" style="18" customWidth="1"/>
    <col min="28" max="28" width="5.875" style="24" customWidth="1"/>
    <col min="29" max="29" width="3.25833333333333" style="19" customWidth="1"/>
    <col min="30" max="30" width="11.3666666666667" style="24" customWidth="1"/>
    <col min="32" max="32" width="12.3666666666667" style="21" customWidth="1"/>
    <col min="33" max="33" width="12.85" style="17" customWidth="1"/>
    <col min="34" max="34" width="11.2583333333333" style="17" customWidth="1"/>
    <col min="35" max="35" width="10.1416666666667" style="17" customWidth="1"/>
    <col min="36" max="36" width="10.6666666666667"/>
  </cols>
  <sheetData>
    <row r="1" ht="28.5" spans="1:27">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row>
    <row r="2" ht="28.5" spans="1:24">
      <c r="A2" s="25"/>
      <c r="B2" s="25"/>
      <c r="C2" s="25"/>
      <c r="D2" s="25"/>
      <c r="E2" s="25"/>
      <c r="F2" s="25"/>
      <c r="G2" s="25"/>
      <c r="H2" s="25"/>
      <c r="I2" s="25"/>
      <c r="J2" s="47"/>
      <c r="K2" s="47"/>
      <c r="L2" s="47"/>
      <c r="M2" s="47"/>
      <c r="N2" s="47"/>
      <c r="O2" s="25"/>
      <c r="P2" s="25"/>
      <c r="Q2" s="25"/>
      <c r="R2" s="25"/>
      <c r="S2" s="25"/>
      <c r="T2" s="25"/>
      <c r="U2" s="25"/>
      <c r="V2" s="25"/>
      <c r="W2" s="77"/>
      <c r="X2" s="19"/>
    </row>
    <row r="3" spans="1:26">
      <c r="A3" s="26" t="s">
        <v>4306</v>
      </c>
      <c r="B3" s="26"/>
      <c r="C3" s="26"/>
      <c r="D3" s="26"/>
      <c r="E3" s="26"/>
      <c r="F3" s="26"/>
      <c r="G3" s="26"/>
      <c r="H3" s="26"/>
      <c r="I3" s="26"/>
      <c r="J3" s="48"/>
      <c r="K3" s="26" t="s">
        <v>4307</v>
      </c>
      <c r="L3" s="26"/>
      <c r="M3" s="49"/>
      <c r="N3" s="50"/>
      <c r="O3" s="50" t="s">
        <v>4308</v>
      </c>
      <c r="P3" s="50"/>
      <c r="Q3" s="26"/>
      <c r="R3" s="26"/>
      <c r="S3" s="26"/>
      <c r="T3" s="48"/>
      <c r="U3" s="48"/>
      <c r="V3" s="26" t="s">
        <v>4309</v>
      </c>
      <c r="W3" s="78"/>
      <c r="X3" s="48"/>
      <c r="Y3" s="92"/>
      <c r="Z3" s="92"/>
    </row>
    <row r="4" customFormat="1" spans="1:35">
      <c r="A4" s="27" t="s">
        <v>1</v>
      </c>
      <c r="B4" s="27" t="s">
        <v>2</v>
      </c>
      <c r="C4" s="27" t="s">
        <v>3</v>
      </c>
      <c r="D4" s="27" t="s">
        <v>4</v>
      </c>
      <c r="E4" s="27" t="s">
        <v>5</v>
      </c>
      <c r="F4" s="28" t="s">
        <v>6</v>
      </c>
      <c r="G4" s="28"/>
      <c r="H4" s="27" t="s">
        <v>7</v>
      </c>
      <c r="I4" s="27" t="s">
        <v>8</v>
      </c>
      <c r="J4" s="28" t="s">
        <v>9</v>
      </c>
      <c r="K4" s="28"/>
      <c r="L4" s="28"/>
      <c r="M4" s="28"/>
      <c r="N4" s="27" t="s">
        <v>10</v>
      </c>
      <c r="O4" s="27" t="s">
        <v>11</v>
      </c>
      <c r="P4" s="27" t="s">
        <v>12</v>
      </c>
      <c r="Q4" s="27" t="s">
        <v>13</v>
      </c>
      <c r="R4" s="27" t="s">
        <v>14</v>
      </c>
      <c r="S4" s="27" t="s">
        <v>15</v>
      </c>
      <c r="T4" s="27" t="s">
        <v>16</v>
      </c>
      <c r="U4" s="27" t="s">
        <v>17</v>
      </c>
      <c r="V4" s="27" t="s">
        <v>18</v>
      </c>
      <c r="W4" s="79" t="s">
        <v>19</v>
      </c>
      <c r="X4" s="28" t="s">
        <v>20</v>
      </c>
      <c r="Y4" s="93" t="s">
        <v>21</v>
      </c>
      <c r="Z4" s="93" t="s">
        <v>22</v>
      </c>
      <c r="AA4" s="94" t="s">
        <v>25</v>
      </c>
      <c r="AB4" s="24"/>
      <c r="AC4" s="19"/>
      <c r="AD4" s="24"/>
      <c r="AF4" s="21"/>
      <c r="AG4" s="17"/>
      <c r="AH4" s="17"/>
      <c r="AI4" s="17"/>
    </row>
    <row r="5" customFormat="1" spans="1:35">
      <c r="A5" s="29"/>
      <c r="B5" s="29"/>
      <c r="C5" s="29"/>
      <c r="D5" s="29"/>
      <c r="E5" s="29"/>
      <c r="F5" s="27" t="s">
        <v>34</v>
      </c>
      <c r="G5" s="27" t="s">
        <v>35</v>
      </c>
      <c r="H5" s="29"/>
      <c r="I5" s="29"/>
      <c r="J5" s="28" t="s">
        <v>29</v>
      </c>
      <c r="K5" s="28" t="s">
        <v>36</v>
      </c>
      <c r="L5" s="28"/>
      <c r="M5" s="28" t="s">
        <v>32</v>
      </c>
      <c r="N5" s="29"/>
      <c r="O5" s="29"/>
      <c r="P5" s="29"/>
      <c r="Q5" s="29"/>
      <c r="R5" s="29"/>
      <c r="S5" s="29"/>
      <c r="T5" s="29"/>
      <c r="U5" s="29"/>
      <c r="V5" s="80"/>
      <c r="W5" s="81"/>
      <c r="X5" s="28"/>
      <c r="Y5" s="93"/>
      <c r="Z5" s="93"/>
      <c r="AA5" s="94"/>
      <c r="AB5" s="24"/>
      <c r="AC5" s="19"/>
      <c r="AD5" s="24"/>
      <c r="AF5" s="21"/>
      <c r="AG5" s="17"/>
      <c r="AH5" s="17"/>
      <c r="AI5" s="17"/>
    </row>
    <row r="6" s="1" customFormat="1" ht="59" customHeight="1" spans="1:35">
      <c r="A6" s="30"/>
      <c r="B6" s="30"/>
      <c r="C6" s="30"/>
      <c r="D6" s="30"/>
      <c r="E6" s="30"/>
      <c r="F6" s="30"/>
      <c r="G6" s="30"/>
      <c r="H6" s="30"/>
      <c r="I6" s="30"/>
      <c r="J6" s="28"/>
      <c r="K6" s="28" t="s">
        <v>37</v>
      </c>
      <c r="L6" s="28" t="s">
        <v>38</v>
      </c>
      <c r="M6" s="28"/>
      <c r="N6" s="30"/>
      <c r="O6" s="30"/>
      <c r="P6" s="30"/>
      <c r="Q6" s="30"/>
      <c r="R6" s="30"/>
      <c r="S6" s="30"/>
      <c r="T6" s="30"/>
      <c r="U6" s="30"/>
      <c r="V6" s="82"/>
      <c r="W6" s="83"/>
      <c r="X6" s="28"/>
      <c r="Y6" s="93"/>
      <c r="Z6" s="93"/>
      <c r="AA6" s="94"/>
      <c r="AB6" s="95" t="s">
        <v>26</v>
      </c>
      <c r="AC6" s="96" t="s">
        <v>27</v>
      </c>
      <c r="AD6" s="95" t="s">
        <v>25</v>
      </c>
      <c r="AE6" s="97" t="s">
        <v>4310</v>
      </c>
      <c r="AF6" s="98" t="s">
        <v>29</v>
      </c>
      <c r="AG6" s="127" t="s">
        <v>4311</v>
      </c>
      <c r="AH6" s="127" t="s">
        <v>31</v>
      </c>
      <c r="AI6" s="127" t="s">
        <v>32</v>
      </c>
    </row>
    <row r="7" s="2" customFormat="1" ht="27" hidden="1" customHeight="1" spans="1:35">
      <c r="A7" s="31" t="s">
        <v>39</v>
      </c>
      <c r="B7" s="31"/>
      <c r="C7" s="32"/>
      <c r="D7" s="32"/>
      <c r="E7" s="32"/>
      <c r="F7" s="32"/>
      <c r="G7" s="32"/>
      <c r="H7" s="32"/>
      <c r="I7" s="32"/>
      <c r="J7" s="51">
        <f t="shared" ref="J7:M7" si="0">SUM(J8,J245,J254,J848,J856,J882,J883,J885)</f>
        <v>225433.08</v>
      </c>
      <c r="K7" s="51">
        <f t="shared" si="0"/>
        <v>224412.08</v>
      </c>
      <c r="L7" s="51">
        <f t="shared" si="0"/>
        <v>110</v>
      </c>
      <c r="M7" s="51">
        <f t="shared" si="0"/>
        <v>911</v>
      </c>
      <c r="N7" s="52"/>
      <c r="O7" s="52"/>
      <c r="P7" s="53"/>
      <c r="Q7" s="53"/>
      <c r="R7" s="53"/>
      <c r="S7" s="53"/>
      <c r="T7" s="53"/>
      <c r="U7" s="53"/>
      <c r="V7" s="53"/>
      <c r="W7" s="84"/>
      <c r="X7" s="54"/>
      <c r="Y7" s="99"/>
      <c r="Z7" s="99"/>
      <c r="AA7" s="52"/>
      <c r="AB7" s="100"/>
      <c r="AC7" s="100" t="s">
        <v>39</v>
      </c>
      <c r="AD7" s="53"/>
      <c r="AE7" s="101"/>
      <c r="AF7" s="51">
        <f t="shared" ref="AF7:AI7" si="1">SUM(AF8,AF245,AF254,AF848,AF856,AF882,AF883,AF885)</f>
        <v>225433.08</v>
      </c>
      <c r="AG7" s="51">
        <f t="shared" si="1"/>
        <v>166924.47</v>
      </c>
      <c r="AH7" s="51">
        <f t="shared" si="1"/>
        <v>110</v>
      </c>
      <c r="AI7" s="51">
        <f t="shared" si="1"/>
        <v>58398.61</v>
      </c>
    </row>
    <row r="8" s="3" customFormat="1" ht="27" hidden="1" customHeight="1" spans="1:35">
      <c r="A8" s="31" t="s">
        <v>40</v>
      </c>
      <c r="B8" s="31"/>
      <c r="C8" s="32"/>
      <c r="D8" s="32"/>
      <c r="E8" s="32"/>
      <c r="F8" s="32"/>
      <c r="G8" s="32"/>
      <c r="H8" s="32"/>
      <c r="I8" s="32"/>
      <c r="J8" s="54">
        <f t="shared" ref="J8:M8" si="2">SUM(J9:J244)</f>
        <v>132565.69</v>
      </c>
      <c r="K8" s="54">
        <f t="shared" si="2"/>
        <v>131654.69</v>
      </c>
      <c r="L8" s="54">
        <f t="shared" si="2"/>
        <v>0</v>
      </c>
      <c r="M8" s="54">
        <f t="shared" si="2"/>
        <v>911</v>
      </c>
      <c r="N8" s="52"/>
      <c r="O8" s="52"/>
      <c r="P8" s="53"/>
      <c r="Q8" s="53"/>
      <c r="R8" s="53"/>
      <c r="S8" s="53"/>
      <c r="T8" s="53"/>
      <c r="U8" s="53"/>
      <c r="V8" s="53"/>
      <c r="W8" s="84"/>
      <c r="X8" s="54"/>
      <c r="Y8" s="99"/>
      <c r="Z8" s="99"/>
      <c r="AA8" s="52"/>
      <c r="AB8" s="102"/>
      <c r="AC8" s="102" t="s">
        <v>41</v>
      </c>
      <c r="AD8" s="103"/>
      <c r="AE8" s="101"/>
      <c r="AF8" s="54">
        <f t="shared" ref="AF8:AI8" si="3">SUM(AF9:AF244)</f>
        <v>132565.69</v>
      </c>
      <c r="AG8" s="54">
        <f t="shared" si="3"/>
        <v>86571</v>
      </c>
      <c r="AH8" s="54">
        <f t="shared" si="3"/>
        <v>0</v>
      </c>
      <c r="AI8" s="54">
        <f t="shared" si="3"/>
        <v>45994.69</v>
      </c>
    </row>
    <row r="9" s="4" customFormat="1" ht="131" customHeight="1" spans="1:35">
      <c r="A9" s="33">
        <v>1</v>
      </c>
      <c r="B9" s="34" t="s">
        <v>42</v>
      </c>
      <c r="C9" s="33" t="s">
        <v>43</v>
      </c>
      <c r="D9" s="33" t="s">
        <v>44</v>
      </c>
      <c r="E9" s="33" t="s">
        <v>45</v>
      </c>
      <c r="F9" s="33" t="s">
        <v>46</v>
      </c>
      <c r="G9" s="33" t="s">
        <v>47</v>
      </c>
      <c r="H9" s="33" t="s">
        <v>48</v>
      </c>
      <c r="I9" s="55" t="s">
        <v>49</v>
      </c>
      <c r="J9" s="34">
        <v>650</v>
      </c>
      <c r="K9" s="34">
        <v>650</v>
      </c>
      <c r="L9" s="33">
        <v>0</v>
      </c>
      <c r="M9" s="33">
        <v>0</v>
      </c>
      <c r="N9" s="55" t="s">
        <v>50</v>
      </c>
      <c r="O9" s="55" t="s">
        <v>51</v>
      </c>
      <c r="P9" s="56">
        <v>100</v>
      </c>
      <c r="Q9" s="33" t="s">
        <v>52</v>
      </c>
      <c r="R9" s="33" t="s">
        <v>52</v>
      </c>
      <c r="S9" s="33" t="s">
        <v>52</v>
      </c>
      <c r="T9" s="33" t="s">
        <v>53</v>
      </c>
      <c r="U9" s="85" t="s">
        <v>54</v>
      </c>
      <c r="V9" s="33" t="s">
        <v>55</v>
      </c>
      <c r="W9" s="86">
        <v>18314573946</v>
      </c>
      <c r="X9" s="33" t="s">
        <v>56</v>
      </c>
      <c r="Y9" s="104">
        <v>45352</v>
      </c>
      <c r="Z9" s="104">
        <v>45627</v>
      </c>
      <c r="AA9" s="33"/>
      <c r="AB9" s="105" t="s">
        <v>58</v>
      </c>
      <c r="AC9" s="106"/>
      <c r="AD9" s="33"/>
      <c r="AE9" s="35" t="s">
        <v>56</v>
      </c>
      <c r="AF9" s="34">
        <v>650</v>
      </c>
      <c r="AG9" s="34">
        <v>650</v>
      </c>
      <c r="AH9" s="33">
        <v>0</v>
      </c>
      <c r="AI9" s="33">
        <f t="shared" ref="AI9:AI72" si="4">AF9-AG9-AH9</f>
        <v>0</v>
      </c>
    </row>
    <row r="10" s="4" customFormat="1" ht="252" hidden="1" customHeight="1" spans="1:35">
      <c r="A10" s="33">
        <v>2</v>
      </c>
      <c r="B10" s="34" t="s">
        <v>42</v>
      </c>
      <c r="C10" s="33" t="s">
        <v>43</v>
      </c>
      <c r="D10" s="33" t="s">
        <v>44</v>
      </c>
      <c r="E10" s="33" t="s">
        <v>60</v>
      </c>
      <c r="F10" s="33" t="s">
        <v>61</v>
      </c>
      <c r="G10" s="33"/>
      <c r="H10" s="33" t="s">
        <v>48</v>
      </c>
      <c r="I10" s="57" t="s">
        <v>62</v>
      </c>
      <c r="J10" s="34">
        <v>1810</v>
      </c>
      <c r="K10" s="34">
        <v>1810</v>
      </c>
      <c r="L10" s="33">
        <v>0</v>
      </c>
      <c r="M10" s="33">
        <v>0</v>
      </c>
      <c r="N10" s="55" t="s">
        <v>63</v>
      </c>
      <c r="O10" s="55" t="s">
        <v>64</v>
      </c>
      <c r="P10" s="56">
        <v>12000</v>
      </c>
      <c r="Q10" s="33" t="s">
        <v>52</v>
      </c>
      <c r="R10" s="33" t="s">
        <v>52</v>
      </c>
      <c r="S10" s="33" t="s">
        <v>52</v>
      </c>
      <c r="T10" s="33" t="s">
        <v>53</v>
      </c>
      <c r="U10" s="33" t="s">
        <v>54</v>
      </c>
      <c r="V10" s="33" t="s">
        <v>55</v>
      </c>
      <c r="W10" s="86">
        <v>18314573946</v>
      </c>
      <c r="X10" s="33" t="s">
        <v>56</v>
      </c>
      <c r="Y10" s="104">
        <v>45292</v>
      </c>
      <c r="Z10" s="104">
        <v>45627</v>
      </c>
      <c r="AA10" s="33"/>
      <c r="AB10" s="105" t="s">
        <v>58</v>
      </c>
      <c r="AC10" s="106"/>
      <c r="AD10" s="33"/>
      <c r="AE10" s="35" t="s">
        <v>56</v>
      </c>
      <c r="AF10" s="34">
        <v>1810</v>
      </c>
      <c r="AG10" s="34">
        <v>1810</v>
      </c>
      <c r="AH10" s="33"/>
      <c r="AI10" s="33">
        <f t="shared" si="4"/>
        <v>0</v>
      </c>
    </row>
    <row r="11" s="4" customFormat="1" ht="213" hidden="1" customHeight="1" spans="1:35">
      <c r="A11" s="33">
        <v>3</v>
      </c>
      <c r="B11" s="34" t="s">
        <v>42</v>
      </c>
      <c r="C11" s="33" t="s">
        <v>65</v>
      </c>
      <c r="D11" s="33" t="s">
        <v>66</v>
      </c>
      <c r="E11" s="33" t="s">
        <v>67</v>
      </c>
      <c r="F11" s="33" t="s">
        <v>68</v>
      </c>
      <c r="G11" s="33"/>
      <c r="H11" s="33" t="s">
        <v>48</v>
      </c>
      <c r="I11" s="55" t="s">
        <v>4312</v>
      </c>
      <c r="J11" s="34">
        <v>3710</v>
      </c>
      <c r="K11" s="34">
        <v>3710</v>
      </c>
      <c r="L11" s="33">
        <v>0</v>
      </c>
      <c r="M11" s="33">
        <v>0</v>
      </c>
      <c r="N11" s="55" t="s">
        <v>70</v>
      </c>
      <c r="O11" s="55" t="s">
        <v>71</v>
      </c>
      <c r="P11" s="56">
        <v>1000</v>
      </c>
      <c r="Q11" s="33" t="s">
        <v>52</v>
      </c>
      <c r="R11" s="33" t="s">
        <v>52</v>
      </c>
      <c r="S11" s="33" t="s">
        <v>52</v>
      </c>
      <c r="T11" s="33" t="s">
        <v>53</v>
      </c>
      <c r="U11" s="33" t="s">
        <v>54</v>
      </c>
      <c r="V11" s="33" t="s">
        <v>55</v>
      </c>
      <c r="W11" s="86">
        <v>18314573946</v>
      </c>
      <c r="X11" s="33" t="s">
        <v>56</v>
      </c>
      <c r="Y11" s="104">
        <v>45352</v>
      </c>
      <c r="Z11" s="104">
        <v>45657</v>
      </c>
      <c r="AA11" s="43" t="s">
        <v>72</v>
      </c>
      <c r="AB11" s="105" t="s">
        <v>58</v>
      </c>
      <c r="AC11" s="102"/>
      <c r="AD11" s="37"/>
      <c r="AE11" s="35" t="s">
        <v>56</v>
      </c>
      <c r="AF11" s="34">
        <v>3710</v>
      </c>
      <c r="AG11" s="34">
        <v>3710</v>
      </c>
      <c r="AH11" s="37">
        <v>0</v>
      </c>
      <c r="AI11" s="33">
        <f t="shared" si="4"/>
        <v>0</v>
      </c>
    </row>
    <row r="12" s="4" customFormat="1" ht="262" hidden="1" customHeight="1" spans="1:35">
      <c r="A12" s="33">
        <v>4</v>
      </c>
      <c r="B12" s="34" t="s">
        <v>42</v>
      </c>
      <c r="C12" s="33" t="s">
        <v>65</v>
      </c>
      <c r="D12" s="33" t="s">
        <v>66</v>
      </c>
      <c r="E12" s="33" t="s">
        <v>73</v>
      </c>
      <c r="F12" s="33" t="s">
        <v>68</v>
      </c>
      <c r="G12" s="33" t="s">
        <v>74</v>
      </c>
      <c r="H12" s="33" t="s">
        <v>75</v>
      </c>
      <c r="I12" s="55" t="s">
        <v>4313</v>
      </c>
      <c r="J12" s="34">
        <v>3000</v>
      </c>
      <c r="K12" s="34">
        <v>3000</v>
      </c>
      <c r="L12" s="33">
        <v>0</v>
      </c>
      <c r="M12" s="33">
        <v>0</v>
      </c>
      <c r="N12" s="55" t="s">
        <v>77</v>
      </c>
      <c r="O12" s="55" t="s">
        <v>78</v>
      </c>
      <c r="P12" s="56">
        <v>3000</v>
      </c>
      <c r="Q12" s="33" t="s">
        <v>52</v>
      </c>
      <c r="R12" s="33" t="s">
        <v>52</v>
      </c>
      <c r="S12" s="33" t="s">
        <v>52</v>
      </c>
      <c r="T12" s="33" t="s">
        <v>53</v>
      </c>
      <c r="U12" s="33" t="s">
        <v>54</v>
      </c>
      <c r="V12" s="33" t="s">
        <v>79</v>
      </c>
      <c r="W12" s="86">
        <v>18987408900</v>
      </c>
      <c r="X12" s="33" t="s">
        <v>56</v>
      </c>
      <c r="Y12" s="104">
        <v>45323</v>
      </c>
      <c r="Z12" s="104">
        <v>45689</v>
      </c>
      <c r="AA12" s="37"/>
      <c r="AB12" s="105" t="s">
        <v>58</v>
      </c>
      <c r="AC12" s="102"/>
      <c r="AD12" s="37"/>
      <c r="AE12" s="35" t="s">
        <v>56</v>
      </c>
      <c r="AF12" s="34">
        <v>3000</v>
      </c>
      <c r="AG12" s="34">
        <v>3000</v>
      </c>
      <c r="AH12" s="37"/>
      <c r="AI12" s="33">
        <f t="shared" si="4"/>
        <v>0</v>
      </c>
    </row>
    <row r="13" s="4" customFormat="1" ht="304" hidden="1" customHeight="1" spans="1:35">
      <c r="A13" s="33">
        <v>5</v>
      </c>
      <c r="B13" s="34" t="s">
        <v>42</v>
      </c>
      <c r="C13" s="34" t="s">
        <v>65</v>
      </c>
      <c r="D13" s="34" t="s">
        <v>80</v>
      </c>
      <c r="E13" s="35" t="s">
        <v>81</v>
      </c>
      <c r="F13" s="36" t="s">
        <v>82</v>
      </c>
      <c r="G13" s="34"/>
      <c r="H13" s="34" t="s">
        <v>48</v>
      </c>
      <c r="I13" s="58" t="s">
        <v>83</v>
      </c>
      <c r="J13" s="34">
        <v>400</v>
      </c>
      <c r="K13" s="34">
        <v>400</v>
      </c>
      <c r="L13" s="34">
        <v>0</v>
      </c>
      <c r="M13" s="34">
        <v>0</v>
      </c>
      <c r="N13" s="59" t="s">
        <v>84</v>
      </c>
      <c r="O13" s="59" t="s">
        <v>85</v>
      </c>
      <c r="P13" s="60">
        <v>3500</v>
      </c>
      <c r="Q13" s="34" t="s">
        <v>52</v>
      </c>
      <c r="R13" s="34" t="s">
        <v>52</v>
      </c>
      <c r="S13" s="34" t="s">
        <v>52</v>
      </c>
      <c r="T13" s="34" t="s">
        <v>53</v>
      </c>
      <c r="U13" s="85" t="s">
        <v>86</v>
      </c>
      <c r="V13" s="34" t="s">
        <v>87</v>
      </c>
      <c r="W13" s="87" t="s">
        <v>88</v>
      </c>
      <c r="X13" s="34" t="s">
        <v>56</v>
      </c>
      <c r="Y13" s="107">
        <v>45306</v>
      </c>
      <c r="Z13" s="107">
        <v>45627</v>
      </c>
      <c r="AA13" s="34"/>
      <c r="AB13" s="105" t="s">
        <v>58</v>
      </c>
      <c r="AC13" s="35" t="s">
        <v>4314</v>
      </c>
      <c r="AD13" s="108"/>
      <c r="AE13" s="35" t="s">
        <v>52</v>
      </c>
      <c r="AF13" s="34">
        <v>400</v>
      </c>
      <c r="AG13" s="34">
        <v>400</v>
      </c>
      <c r="AH13" s="34">
        <v>0</v>
      </c>
      <c r="AI13" s="33">
        <f t="shared" si="4"/>
        <v>0</v>
      </c>
    </row>
    <row r="14" s="4" customFormat="1" ht="118" hidden="1" customHeight="1" spans="1:35">
      <c r="A14" s="33">
        <v>6</v>
      </c>
      <c r="B14" s="34" t="s">
        <v>42</v>
      </c>
      <c r="C14" s="37" t="s">
        <v>43</v>
      </c>
      <c r="D14" s="37" t="s">
        <v>44</v>
      </c>
      <c r="E14" s="38" t="s">
        <v>90</v>
      </c>
      <c r="F14" s="39" t="s">
        <v>91</v>
      </c>
      <c r="G14" s="39" t="s">
        <v>92</v>
      </c>
      <c r="H14" s="39" t="s">
        <v>48</v>
      </c>
      <c r="I14" s="61" t="s">
        <v>93</v>
      </c>
      <c r="J14" s="39">
        <v>5000</v>
      </c>
      <c r="K14" s="38">
        <v>5000</v>
      </c>
      <c r="L14" s="62"/>
      <c r="M14" s="62"/>
      <c r="N14" s="39" t="s">
        <v>94</v>
      </c>
      <c r="O14" s="39" t="s">
        <v>78</v>
      </c>
      <c r="P14" s="39">
        <v>100</v>
      </c>
      <c r="Q14" s="39" t="s">
        <v>52</v>
      </c>
      <c r="R14" s="39" t="s">
        <v>52</v>
      </c>
      <c r="S14" s="39" t="s">
        <v>52</v>
      </c>
      <c r="T14" s="33" t="s">
        <v>53</v>
      </c>
      <c r="U14" s="33" t="s">
        <v>54</v>
      </c>
      <c r="V14" s="33" t="s">
        <v>55</v>
      </c>
      <c r="W14" s="86">
        <v>18314573946</v>
      </c>
      <c r="X14" s="62" t="s">
        <v>56</v>
      </c>
      <c r="Y14" s="109">
        <v>45383</v>
      </c>
      <c r="Z14" s="109">
        <v>45717</v>
      </c>
      <c r="AA14" s="110" t="s">
        <v>97</v>
      </c>
      <c r="AB14" s="111" t="s">
        <v>58</v>
      </c>
      <c r="AC14" s="112" t="s">
        <v>4314</v>
      </c>
      <c r="AD14" s="113" t="s">
        <v>4315</v>
      </c>
      <c r="AE14" s="35" t="s">
        <v>52</v>
      </c>
      <c r="AF14" s="39">
        <v>5000</v>
      </c>
      <c r="AG14" s="39">
        <v>500</v>
      </c>
      <c r="AH14" s="39">
        <v>0</v>
      </c>
      <c r="AI14" s="33">
        <f t="shared" si="4"/>
        <v>4500</v>
      </c>
    </row>
    <row r="15" s="4" customFormat="1" ht="349" hidden="1" customHeight="1" spans="1:35">
      <c r="A15" s="33">
        <v>7</v>
      </c>
      <c r="B15" s="34" t="s">
        <v>42</v>
      </c>
      <c r="C15" s="33" t="s">
        <v>43</v>
      </c>
      <c r="D15" s="33" t="s">
        <v>44</v>
      </c>
      <c r="E15" s="34" t="s">
        <v>98</v>
      </c>
      <c r="F15" s="33" t="s">
        <v>99</v>
      </c>
      <c r="G15" s="33" t="s">
        <v>100</v>
      </c>
      <c r="H15" s="33" t="s">
        <v>48</v>
      </c>
      <c r="I15" s="63" t="s">
        <v>101</v>
      </c>
      <c r="J15" s="33">
        <v>1367.8</v>
      </c>
      <c r="K15" s="33">
        <v>1367.8</v>
      </c>
      <c r="L15" s="33">
        <v>0</v>
      </c>
      <c r="M15" s="33">
        <v>0</v>
      </c>
      <c r="N15" s="55" t="s">
        <v>102</v>
      </c>
      <c r="O15" s="33" t="s">
        <v>4316</v>
      </c>
      <c r="P15" s="33">
        <v>9119</v>
      </c>
      <c r="Q15" s="33" t="s">
        <v>52</v>
      </c>
      <c r="R15" s="33" t="s">
        <v>52</v>
      </c>
      <c r="S15" s="33" t="s">
        <v>52</v>
      </c>
      <c r="T15" s="33" t="s">
        <v>53</v>
      </c>
      <c r="U15" s="33" t="s">
        <v>104</v>
      </c>
      <c r="V15" s="33" t="s">
        <v>105</v>
      </c>
      <c r="W15" s="86">
        <v>18087486777</v>
      </c>
      <c r="X15" s="33" t="s">
        <v>56</v>
      </c>
      <c r="Y15" s="114" t="s">
        <v>4317</v>
      </c>
      <c r="Z15" s="114" t="s">
        <v>4318</v>
      </c>
      <c r="AA15" s="110" t="s">
        <v>97</v>
      </c>
      <c r="AB15" s="115" t="s">
        <v>58</v>
      </c>
      <c r="AC15" s="112" t="s">
        <v>4314</v>
      </c>
      <c r="AD15" s="116"/>
      <c r="AE15" s="35" t="s">
        <v>56</v>
      </c>
      <c r="AF15" s="39">
        <f>1378-10.2</f>
        <v>1367.8</v>
      </c>
      <c r="AG15" s="39">
        <f>1378-10.2</f>
        <v>1367.8</v>
      </c>
      <c r="AH15" s="39">
        <v>0</v>
      </c>
      <c r="AI15" s="33">
        <f t="shared" si="4"/>
        <v>0</v>
      </c>
    </row>
    <row r="16" s="4" customFormat="1" ht="89" hidden="1" customHeight="1" spans="1:35">
      <c r="A16" s="33">
        <v>8</v>
      </c>
      <c r="B16" s="34" t="s">
        <v>42</v>
      </c>
      <c r="C16" s="37" t="s">
        <v>43</v>
      </c>
      <c r="D16" s="37" t="s">
        <v>44</v>
      </c>
      <c r="E16" s="38" t="s">
        <v>106</v>
      </c>
      <c r="F16" s="39" t="s">
        <v>99</v>
      </c>
      <c r="G16" s="39" t="s">
        <v>107</v>
      </c>
      <c r="H16" s="39" t="s">
        <v>48</v>
      </c>
      <c r="I16" s="61" t="s">
        <v>108</v>
      </c>
      <c r="J16" s="39">
        <v>135</v>
      </c>
      <c r="K16" s="38">
        <v>135</v>
      </c>
      <c r="L16" s="62"/>
      <c r="M16" s="62"/>
      <c r="N16" s="39" t="s">
        <v>109</v>
      </c>
      <c r="O16" s="39" t="s">
        <v>110</v>
      </c>
      <c r="P16" s="39">
        <v>412</v>
      </c>
      <c r="Q16" s="39" t="s">
        <v>52</v>
      </c>
      <c r="R16" s="39" t="s">
        <v>52</v>
      </c>
      <c r="S16" s="39" t="s">
        <v>52</v>
      </c>
      <c r="T16" s="33" t="s">
        <v>53</v>
      </c>
      <c r="U16" s="33" t="s">
        <v>104</v>
      </c>
      <c r="V16" s="33" t="s">
        <v>105</v>
      </c>
      <c r="W16" s="86">
        <v>18087486777</v>
      </c>
      <c r="X16" s="62" t="s">
        <v>56</v>
      </c>
      <c r="Y16" s="109" t="s">
        <v>4317</v>
      </c>
      <c r="Z16" s="109" t="s">
        <v>4319</v>
      </c>
      <c r="AA16" s="110" t="s">
        <v>97</v>
      </c>
      <c r="AB16" s="115" t="s">
        <v>58</v>
      </c>
      <c r="AC16" s="112" t="s">
        <v>4314</v>
      </c>
      <c r="AD16" s="116"/>
      <c r="AE16" s="35" t="s">
        <v>52</v>
      </c>
      <c r="AF16" s="39">
        <v>135</v>
      </c>
      <c r="AG16" s="39">
        <v>135</v>
      </c>
      <c r="AH16" s="39">
        <v>0</v>
      </c>
      <c r="AI16" s="33">
        <f t="shared" si="4"/>
        <v>0</v>
      </c>
    </row>
    <row r="17" s="4" customFormat="1" ht="122" hidden="1" customHeight="1" spans="1:35">
      <c r="A17" s="33">
        <v>9</v>
      </c>
      <c r="B17" s="34" t="s">
        <v>42</v>
      </c>
      <c r="C17" s="37" t="s">
        <v>43</v>
      </c>
      <c r="D17" s="37" t="s">
        <v>44</v>
      </c>
      <c r="E17" s="38" t="s">
        <v>111</v>
      </c>
      <c r="F17" s="39" t="s">
        <v>112</v>
      </c>
      <c r="G17" s="39" t="s">
        <v>113</v>
      </c>
      <c r="H17" s="39" t="s">
        <v>48</v>
      </c>
      <c r="I17" s="61" t="s">
        <v>114</v>
      </c>
      <c r="J17" s="39">
        <v>339.2</v>
      </c>
      <c r="K17" s="38">
        <v>339.2</v>
      </c>
      <c r="L17" s="62"/>
      <c r="M17" s="62"/>
      <c r="N17" s="64" t="s">
        <v>115</v>
      </c>
      <c r="O17" s="39" t="s">
        <v>116</v>
      </c>
      <c r="P17" s="39" t="s">
        <v>117</v>
      </c>
      <c r="Q17" s="39" t="s">
        <v>52</v>
      </c>
      <c r="R17" s="39" t="s">
        <v>52</v>
      </c>
      <c r="S17" s="39" t="s">
        <v>52</v>
      </c>
      <c r="T17" s="33" t="s">
        <v>53</v>
      </c>
      <c r="U17" s="33" t="s">
        <v>118</v>
      </c>
      <c r="V17" s="33" t="s">
        <v>119</v>
      </c>
      <c r="W17" s="86">
        <v>13769875596</v>
      </c>
      <c r="X17" s="62" t="s">
        <v>56</v>
      </c>
      <c r="Y17" s="109">
        <v>45292</v>
      </c>
      <c r="Z17" s="109">
        <v>45627</v>
      </c>
      <c r="AA17" s="110" t="s">
        <v>97</v>
      </c>
      <c r="AB17" s="115" t="s">
        <v>58</v>
      </c>
      <c r="AC17" s="112" t="s">
        <v>4314</v>
      </c>
      <c r="AD17" s="116"/>
      <c r="AE17" s="35" t="s">
        <v>52</v>
      </c>
      <c r="AF17" s="39">
        <v>339.2</v>
      </c>
      <c r="AG17" s="39">
        <v>339.2</v>
      </c>
      <c r="AH17" s="39">
        <v>0</v>
      </c>
      <c r="AI17" s="33">
        <f t="shared" si="4"/>
        <v>0</v>
      </c>
    </row>
    <row r="18" s="4" customFormat="1" ht="117" hidden="1" customHeight="1" spans="1:35">
      <c r="A18" s="33">
        <v>10</v>
      </c>
      <c r="B18" s="34" t="s">
        <v>42</v>
      </c>
      <c r="C18" s="33" t="s">
        <v>43</v>
      </c>
      <c r="D18" s="33" t="s">
        <v>44</v>
      </c>
      <c r="E18" s="34" t="s">
        <v>120</v>
      </c>
      <c r="F18" s="33" t="s">
        <v>121</v>
      </c>
      <c r="G18" s="33" t="s">
        <v>122</v>
      </c>
      <c r="H18" s="33" t="s">
        <v>48</v>
      </c>
      <c r="I18" s="55" t="s">
        <v>123</v>
      </c>
      <c r="J18" s="33">
        <v>80</v>
      </c>
      <c r="K18" s="33">
        <v>80</v>
      </c>
      <c r="L18" s="33">
        <v>0</v>
      </c>
      <c r="M18" s="33">
        <v>0</v>
      </c>
      <c r="N18" s="55" t="s">
        <v>124</v>
      </c>
      <c r="O18" s="33" t="s">
        <v>85</v>
      </c>
      <c r="P18" s="33">
        <v>198</v>
      </c>
      <c r="Q18" s="33" t="s">
        <v>52</v>
      </c>
      <c r="R18" s="33" t="s">
        <v>52</v>
      </c>
      <c r="S18" s="33" t="s">
        <v>52</v>
      </c>
      <c r="T18" s="33" t="s">
        <v>53</v>
      </c>
      <c r="U18" s="33" t="s">
        <v>125</v>
      </c>
      <c r="V18" s="33" t="s">
        <v>126</v>
      </c>
      <c r="W18" s="86">
        <v>18725485666</v>
      </c>
      <c r="X18" s="33" t="s">
        <v>56</v>
      </c>
      <c r="Y18" s="114">
        <v>45352</v>
      </c>
      <c r="Z18" s="114">
        <v>45383</v>
      </c>
      <c r="AA18" s="117" t="s">
        <v>127</v>
      </c>
      <c r="AB18" s="115" t="s">
        <v>58</v>
      </c>
      <c r="AC18" s="112" t="s">
        <v>4314</v>
      </c>
      <c r="AD18" s="116"/>
      <c r="AE18" s="35" t="s">
        <v>56</v>
      </c>
      <c r="AF18" s="39">
        <v>80</v>
      </c>
      <c r="AG18" s="39">
        <v>80</v>
      </c>
      <c r="AH18" s="39"/>
      <c r="AI18" s="33">
        <f t="shared" si="4"/>
        <v>0</v>
      </c>
    </row>
    <row r="19" s="4" customFormat="1" ht="321" hidden="1" customHeight="1" spans="1:35">
      <c r="A19" s="33">
        <v>11</v>
      </c>
      <c r="B19" s="34" t="s">
        <v>42</v>
      </c>
      <c r="C19" s="34" t="s">
        <v>65</v>
      </c>
      <c r="D19" s="34" t="s">
        <v>128</v>
      </c>
      <c r="E19" s="34" t="s">
        <v>4320</v>
      </c>
      <c r="F19" s="40" t="s">
        <v>130</v>
      </c>
      <c r="G19" s="34" t="s">
        <v>4321</v>
      </c>
      <c r="H19" s="34" t="s">
        <v>48</v>
      </c>
      <c r="I19" s="58" t="s">
        <v>4322</v>
      </c>
      <c r="J19" s="34">
        <v>400</v>
      </c>
      <c r="K19" s="34">
        <v>400</v>
      </c>
      <c r="L19" s="34">
        <v>0</v>
      </c>
      <c r="M19" s="34">
        <v>0</v>
      </c>
      <c r="N19" s="59" t="s">
        <v>133</v>
      </c>
      <c r="O19" s="59" t="s">
        <v>4323</v>
      </c>
      <c r="P19" s="65">
        <v>6000</v>
      </c>
      <c r="Q19" s="34" t="s">
        <v>52</v>
      </c>
      <c r="R19" s="34" t="s">
        <v>52</v>
      </c>
      <c r="S19" s="34" t="s">
        <v>52</v>
      </c>
      <c r="T19" s="34" t="s">
        <v>53</v>
      </c>
      <c r="U19" s="34" t="s">
        <v>134</v>
      </c>
      <c r="V19" s="34" t="s">
        <v>135</v>
      </c>
      <c r="W19" s="87" t="s">
        <v>136</v>
      </c>
      <c r="X19" s="34" t="s">
        <v>56</v>
      </c>
      <c r="Y19" s="107">
        <v>45323</v>
      </c>
      <c r="Z19" s="107">
        <v>45626</v>
      </c>
      <c r="AA19" s="34"/>
      <c r="AB19" s="105" t="s">
        <v>58</v>
      </c>
      <c r="AC19" s="118" t="s">
        <v>4314</v>
      </c>
      <c r="AD19" s="108"/>
      <c r="AE19" s="35" t="s">
        <v>56</v>
      </c>
      <c r="AF19" s="34">
        <v>400</v>
      </c>
      <c r="AG19" s="34">
        <v>400</v>
      </c>
      <c r="AH19" s="34">
        <v>0</v>
      </c>
      <c r="AI19" s="33">
        <f t="shared" si="4"/>
        <v>0</v>
      </c>
    </row>
    <row r="20" s="4" customFormat="1" ht="255" hidden="1" customHeight="1" spans="1:35">
      <c r="A20" s="33">
        <v>12</v>
      </c>
      <c r="B20" s="34" t="s">
        <v>42</v>
      </c>
      <c r="C20" s="33" t="s">
        <v>43</v>
      </c>
      <c r="D20" s="33" t="s">
        <v>44</v>
      </c>
      <c r="E20" s="33" t="s">
        <v>137</v>
      </c>
      <c r="F20" s="33" t="s">
        <v>138</v>
      </c>
      <c r="G20" s="33" t="s">
        <v>139</v>
      </c>
      <c r="H20" s="33" t="s">
        <v>48</v>
      </c>
      <c r="I20" s="57" t="s">
        <v>140</v>
      </c>
      <c r="J20" s="34">
        <v>731</v>
      </c>
      <c r="K20" s="34">
        <v>731</v>
      </c>
      <c r="L20" s="33">
        <v>0</v>
      </c>
      <c r="M20" s="33">
        <v>0</v>
      </c>
      <c r="N20" s="55" t="s">
        <v>141</v>
      </c>
      <c r="O20" s="55" t="s">
        <v>4324</v>
      </c>
      <c r="P20" s="56">
        <v>8283</v>
      </c>
      <c r="Q20" s="33" t="s">
        <v>52</v>
      </c>
      <c r="R20" s="33" t="s">
        <v>52</v>
      </c>
      <c r="S20" s="33" t="s">
        <v>52</v>
      </c>
      <c r="T20" s="33" t="s">
        <v>53</v>
      </c>
      <c r="U20" s="33" t="s">
        <v>143</v>
      </c>
      <c r="V20" s="33" t="s">
        <v>144</v>
      </c>
      <c r="W20" s="86">
        <v>18287487666</v>
      </c>
      <c r="X20" s="33" t="s">
        <v>56</v>
      </c>
      <c r="Y20" s="104">
        <v>45292</v>
      </c>
      <c r="Z20" s="104">
        <v>45627</v>
      </c>
      <c r="AA20" s="37" t="s">
        <v>145</v>
      </c>
      <c r="AB20" s="105" t="s">
        <v>58</v>
      </c>
      <c r="AC20" s="102"/>
      <c r="AD20" s="119"/>
      <c r="AE20" s="35" t="s">
        <v>56</v>
      </c>
      <c r="AF20" s="34">
        <v>731</v>
      </c>
      <c r="AG20" s="34">
        <v>731</v>
      </c>
      <c r="AH20" s="37">
        <v>0</v>
      </c>
      <c r="AI20" s="33">
        <f t="shared" si="4"/>
        <v>0</v>
      </c>
    </row>
    <row r="21" s="4" customFormat="1" ht="158" hidden="1" customHeight="1" spans="1:35">
      <c r="A21" s="33">
        <v>13</v>
      </c>
      <c r="B21" s="34" t="s">
        <v>42</v>
      </c>
      <c r="C21" s="33" t="s">
        <v>65</v>
      </c>
      <c r="D21" s="33" t="s">
        <v>80</v>
      </c>
      <c r="E21" s="33" t="s">
        <v>146</v>
      </c>
      <c r="F21" s="33" t="s">
        <v>147</v>
      </c>
      <c r="G21" s="33" t="s">
        <v>148</v>
      </c>
      <c r="H21" s="33" t="s">
        <v>48</v>
      </c>
      <c r="I21" s="66" t="s">
        <v>149</v>
      </c>
      <c r="J21" s="34">
        <v>400</v>
      </c>
      <c r="K21" s="34">
        <v>400</v>
      </c>
      <c r="L21" s="33">
        <v>0</v>
      </c>
      <c r="M21" s="33">
        <v>0</v>
      </c>
      <c r="N21" s="55" t="s">
        <v>150</v>
      </c>
      <c r="O21" s="55" t="s">
        <v>151</v>
      </c>
      <c r="P21" s="56">
        <v>4070</v>
      </c>
      <c r="Q21" s="33" t="s">
        <v>52</v>
      </c>
      <c r="R21" s="33" t="s">
        <v>52</v>
      </c>
      <c r="S21" s="33" t="s">
        <v>52</v>
      </c>
      <c r="T21" s="33" t="s">
        <v>53</v>
      </c>
      <c r="U21" s="33" t="s">
        <v>53</v>
      </c>
      <c r="V21" s="33" t="s">
        <v>152</v>
      </c>
      <c r="W21" s="86">
        <v>13466055998</v>
      </c>
      <c r="X21" s="33" t="s">
        <v>56</v>
      </c>
      <c r="Y21" s="104">
        <v>45352</v>
      </c>
      <c r="Z21" s="104">
        <v>45627</v>
      </c>
      <c r="AA21" s="37" t="s">
        <v>153</v>
      </c>
      <c r="AB21" s="105" t="s">
        <v>58</v>
      </c>
      <c r="AC21" s="102"/>
      <c r="AD21" s="37"/>
      <c r="AE21" s="35" t="s">
        <v>56</v>
      </c>
      <c r="AF21" s="34">
        <v>400</v>
      </c>
      <c r="AG21" s="34">
        <v>400</v>
      </c>
      <c r="AH21" s="37">
        <v>0</v>
      </c>
      <c r="AI21" s="33">
        <f t="shared" si="4"/>
        <v>0</v>
      </c>
    </row>
    <row r="22" s="4" customFormat="1" ht="131" hidden="1" customHeight="1" spans="1:35">
      <c r="A22" s="33">
        <v>14</v>
      </c>
      <c r="B22" s="34" t="s">
        <v>42</v>
      </c>
      <c r="C22" s="33" t="s">
        <v>65</v>
      </c>
      <c r="D22" s="33" t="s">
        <v>80</v>
      </c>
      <c r="E22" s="33" t="s">
        <v>154</v>
      </c>
      <c r="F22" s="33" t="s">
        <v>147</v>
      </c>
      <c r="G22" s="33" t="s">
        <v>148</v>
      </c>
      <c r="H22" s="33" t="s">
        <v>48</v>
      </c>
      <c r="I22" s="55" t="s">
        <v>4325</v>
      </c>
      <c r="J22" s="34">
        <v>1200</v>
      </c>
      <c r="K22" s="34">
        <v>1200</v>
      </c>
      <c r="L22" s="33">
        <v>0</v>
      </c>
      <c r="M22" s="33">
        <v>0</v>
      </c>
      <c r="N22" s="66" t="s">
        <v>156</v>
      </c>
      <c r="O22" s="66" t="s">
        <v>157</v>
      </c>
      <c r="P22" s="56">
        <v>4440</v>
      </c>
      <c r="Q22" s="33" t="s">
        <v>52</v>
      </c>
      <c r="R22" s="33" t="s">
        <v>52</v>
      </c>
      <c r="S22" s="33" t="s">
        <v>52</v>
      </c>
      <c r="T22" s="33" t="s">
        <v>53</v>
      </c>
      <c r="U22" s="33" t="s">
        <v>53</v>
      </c>
      <c r="V22" s="33" t="s">
        <v>152</v>
      </c>
      <c r="W22" s="86">
        <v>13466055998</v>
      </c>
      <c r="X22" s="33" t="s">
        <v>56</v>
      </c>
      <c r="Y22" s="104">
        <v>45352</v>
      </c>
      <c r="Z22" s="104">
        <v>45627</v>
      </c>
      <c r="AA22" s="37" t="s">
        <v>153</v>
      </c>
      <c r="AB22" s="105" t="s">
        <v>58</v>
      </c>
      <c r="AC22" s="102"/>
      <c r="AD22" s="37"/>
      <c r="AE22" s="35" t="s">
        <v>56</v>
      </c>
      <c r="AF22" s="34">
        <v>1200</v>
      </c>
      <c r="AG22" s="34">
        <v>1200</v>
      </c>
      <c r="AH22" s="37">
        <v>0</v>
      </c>
      <c r="AI22" s="33">
        <f t="shared" si="4"/>
        <v>0</v>
      </c>
    </row>
    <row r="23" s="4" customFormat="1" ht="99" hidden="1" customHeight="1" spans="1:35">
      <c r="A23" s="33">
        <v>15</v>
      </c>
      <c r="B23" s="34" t="s">
        <v>42</v>
      </c>
      <c r="C23" s="33" t="s">
        <v>65</v>
      </c>
      <c r="D23" s="33" t="s">
        <v>80</v>
      </c>
      <c r="E23" s="33" t="s">
        <v>158</v>
      </c>
      <c r="F23" s="33" t="s">
        <v>147</v>
      </c>
      <c r="G23" s="33" t="s">
        <v>148</v>
      </c>
      <c r="H23" s="33" t="s">
        <v>48</v>
      </c>
      <c r="I23" s="55" t="s">
        <v>159</v>
      </c>
      <c r="J23" s="34">
        <v>100</v>
      </c>
      <c r="K23" s="34">
        <v>100</v>
      </c>
      <c r="L23" s="33">
        <v>0</v>
      </c>
      <c r="M23" s="33">
        <v>0</v>
      </c>
      <c r="N23" s="55" t="s">
        <v>160</v>
      </c>
      <c r="O23" s="55" t="s">
        <v>161</v>
      </c>
      <c r="P23" s="56">
        <v>160</v>
      </c>
      <c r="Q23" s="33" t="s">
        <v>52</v>
      </c>
      <c r="R23" s="33" t="s">
        <v>52</v>
      </c>
      <c r="S23" s="33" t="s">
        <v>52</v>
      </c>
      <c r="T23" s="33" t="s">
        <v>53</v>
      </c>
      <c r="U23" s="33" t="s">
        <v>53</v>
      </c>
      <c r="V23" s="33" t="s">
        <v>162</v>
      </c>
      <c r="W23" s="86" t="s">
        <v>163</v>
      </c>
      <c r="X23" s="33" t="s">
        <v>56</v>
      </c>
      <c r="Y23" s="104">
        <v>45292</v>
      </c>
      <c r="Z23" s="104">
        <v>45627</v>
      </c>
      <c r="AA23" s="37" t="s">
        <v>153</v>
      </c>
      <c r="AB23" s="105" t="s">
        <v>58</v>
      </c>
      <c r="AC23" s="102"/>
      <c r="AD23" s="37"/>
      <c r="AE23" s="35" t="s">
        <v>56</v>
      </c>
      <c r="AF23" s="34">
        <v>100</v>
      </c>
      <c r="AG23" s="34">
        <v>100</v>
      </c>
      <c r="AH23" s="37">
        <v>0</v>
      </c>
      <c r="AI23" s="33">
        <f t="shared" si="4"/>
        <v>0</v>
      </c>
    </row>
    <row r="24" s="4" customFormat="1" ht="131" hidden="1" customHeight="1" spans="1:35">
      <c r="A24" s="33">
        <v>16</v>
      </c>
      <c r="B24" s="34" t="s">
        <v>42</v>
      </c>
      <c r="C24" s="33" t="s">
        <v>65</v>
      </c>
      <c r="D24" s="33" t="s">
        <v>80</v>
      </c>
      <c r="E24" s="34" t="s">
        <v>4326</v>
      </c>
      <c r="F24" s="33" t="s">
        <v>147</v>
      </c>
      <c r="G24" s="33" t="s">
        <v>148</v>
      </c>
      <c r="H24" s="33"/>
      <c r="I24" s="55" t="s">
        <v>165</v>
      </c>
      <c r="J24" s="34">
        <v>450</v>
      </c>
      <c r="K24" s="34">
        <v>450</v>
      </c>
      <c r="L24" s="33">
        <v>0</v>
      </c>
      <c r="M24" s="33">
        <v>0</v>
      </c>
      <c r="N24" s="55" t="s">
        <v>166</v>
      </c>
      <c r="O24" s="55" t="s">
        <v>167</v>
      </c>
      <c r="P24" s="56">
        <v>3540</v>
      </c>
      <c r="Q24" s="33" t="s">
        <v>52</v>
      </c>
      <c r="R24" s="33" t="s">
        <v>52</v>
      </c>
      <c r="S24" s="33" t="s">
        <v>52</v>
      </c>
      <c r="T24" s="33" t="s">
        <v>53</v>
      </c>
      <c r="U24" s="33" t="s">
        <v>53</v>
      </c>
      <c r="V24" s="33" t="s">
        <v>168</v>
      </c>
      <c r="W24" s="86" t="s">
        <v>169</v>
      </c>
      <c r="X24" s="33" t="s">
        <v>56</v>
      </c>
      <c r="Y24" s="104">
        <v>45292</v>
      </c>
      <c r="Z24" s="104">
        <v>45627</v>
      </c>
      <c r="AA24" s="37" t="s">
        <v>170</v>
      </c>
      <c r="AB24" s="105" t="s">
        <v>58</v>
      </c>
      <c r="AC24" s="102"/>
      <c r="AD24" s="120"/>
      <c r="AE24" s="35" t="s">
        <v>56</v>
      </c>
      <c r="AF24" s="34">
        <v>450</v>
      </c>
      <c r="AG24" s="34">
        <v>450</v>
      </c>
      <c r="AH24" s="37">
        <v>0</v>
      </c>
      <c r="AI24" s="33">
        <f t="shared" si="4"/>
        <v>0</v>
      </c>
    </row>
    <row r="25" s="4" customFormat="1" ht="119" hidden="1" customHeight="1" spans="1:35">
      <c r="A25" s="33">
        <v>17</v>
      </c>
      <c r="B25" s="34" t="s">
        <v>42</v>
      </c>
      <c r="C25" s="33" t="s">
        <v>65</v>
      </c>
      <c r="D25" s="33" t="s">
        <v>80</v>
      </c>
      <c r="E25" s="35" t="s">
        <v>171</v>
      </c>
      <c r="F25" s="33" t="s">
        <v>147</v>
      </c>
      <c r="G25" s="33" t="s">
        <v>148</v>
      </c>
      <c r="H25" s="33"/>
      <c r="I25" s="55" t="s">
        <v>172</v>
      </c>
      <c r="J25" s="34">
        <v>200</v>
      </c>
      <c r="K25" s="34">
        <v>200</v>
      </c>
      <c r="L25" s="33">
        <v>0</v>
      </c>
      <c r="M25" s="33">
        <v>0</v>
      </c>
      <c r="N25" s="55" t="s">
        <v>173</v>
      </c>
      <c r="O25" s="55" t="s">
        <v>174</v>
      </c>
      <c r="P25" s="67">
        <v>8510</v>
      </c>
      <c r="Q25" s="33" t="s">
        <v>52</v>
      </c>
      <c r="R25" s="33" t="s">
        <v>52</v>
      </c>
      <c r="S25" s="33" t="s">
        <v>52</v>
      </c>
      <c r="T25" s="33" t="s">
        <v>53</v>
      </c>
      <c r="U25" s="33" t="s">
        <v>53</v>
      </c>
      <c r="V25" s="33" t="s">
        <v>175</v>
      </c>
      <c r="W25" s="86">
        <v>13987415402</v>
      </c>
      <c r="X25" s="33" t="s">
        <v>56</v>
      </c>
      <c r="Y25" s="104">
        <v>45292</v>
      </c>
      <c r="Z25" s="104">
        <v>45627</v>
      </c>
      <c r="AA25" s="37" t="s">
        <v>176</v>
      </c>
      <c r="AB25" s="105" t="s">
        <v>58</v>
      </c>
      <c r="AC25" s="102"/>
      <c r="AD25" s="120"/>
      <c r="AE25" s="35" t="s">
        <v>52</v>
      </c>
      <c r="AF25" s="34">
        <v>200</v>
      </c>
      <c r="AG25" s="34">
        <v>200</v>
      </c>
      <c r="AH25" s="37">
        <v>0</v>
      </c>
      <c r="AI25" s="33">
        <f t="shared" si="4"/>
        <v>0</v>
      </c>
    </row>
    <row r="26" s="5" customFormat="1" ht="169" hidden="1" customHeight="1" spans="1:35">
      <c r="A26" s="33">
        <v>18</v>
      </c>
      <c r="B26" s="34" t="s">
        <v>42</v>
      </c>
      <c r="C26" s="34" t="s">
        <v>43</v>
      </c>
      <c r="D26" s="34" t="s">
        <v>177</v>
      </c>
      <c r="E26" s="41" t="s">
        <v>178</v>
      </c>
      <c r="F26" s="34" t="s">
        <v>179</v>
      </c>
      <c r="G26" s="34" t="s">
        <v>180</v>
      </c>
      <c r="H26" s="34" t="s">
        <v>48</v>
      </c>
      <c r="I26" s="68" t="s">
        <v>181</v>
      </c>
      <c r="J26" s="69">
        <v>81.8</v>
      </c>
      <c r="K26" s="69">
        <v>81.8</v>
      </c>
      <c r="L26" s="69">
        <v>0</v>
      </c>
      <c r="M26" s="69">
        <v>0</v>
      </c>
      <c r="N26" s="70" t="s">
        <v>4327</v>
      </c>
      <c r="O26" s="59" t="s">
        <v>183</v>
      </c>
      <c r="P26" s="34">
        <v>1378</v>
      </c>
      <c r="Q26" s="34" t="s">
        <v>52</v>
      </c>
      <c r="R26" s="34" t="s">
        <v>52</v>
      </c>
      <c r="S26" s="34" t="s">
        <v>52</v>
      </c>
      <c r="T26" s="34" t="s">
        <v>53</v>
      </c>
      <c r="U26" s="34" t="s">
        <v>184</v>
      </c>
      <c r="V26" s="34" t="s">
        <v>185</v>
      </c>
      <c r="W26" s="86">
        <v>15924975923</v>
      </c>
      <c r="X26" s="88" t="s">
        <v>56</v>
      </c>
      <c r="Y26" s="104">
        <v>45292</v>
      </c>
      <c r="Z26" s="104">
        <v>45627</v>
      </c>
      <c r="AA26" s="68" t="s">
        <v>186</v>
      </c>
      <c r="AB26" s="105" t="s">
        <v>58</v>
      </c>
      <c r="AC26" s="35" t="s">
        <v>4314</v>
      </c>
      <c r="AD26" s="108"/>
      <c r="AE26" s="121" t="s">
        <v>56</v>
      </c>
      <c r="AF26" s="122">
        <v>81.8</v>
      </c>
      <c r="AG26" s="122">
        <v>81.8</v>
      </c>
      <c r="AH26" s="122"/>
      <c r="AI26" s="33">
        <f t="shared" si="4"/>
        <v>0</v>
      </c>
    </row>
    <row r="27" s="5" customFormat="1" ht="135" hidden="1" customHeight="1" spans="1:35">
      <c r="A27" s="33">
        <v>19</v>
      </c>
      <c r="B27" s="34" t="s">
        <v>42</v>
      </c>
      <c r="C27" s="34" t="s">
        <v>43</v>
      </c>
      <c r="D27" s="34" t="s">
        <v>177</v>
      </c>
      <c r="E27" s="41" t="s">
        <v>187</v>
      </c>
      <c r="F27" s="42" t="s">
        <v>179</v>
      </c>
      <c r="G27" s="36" t="s">
        <v>180</v>
      </c>
      <c r="H27" s="42" t="s">
        <v>48</v>
      </c>
      <c r="I27" s="68" t="s">
        <v>188</v>
      </c>
      <c r="J27" s="71">
        <v>46.2</v>
      </c>
      <c r="K27" s="71">
        <v>46.2</v>
      </c>
      <c r="L27" s="72">
        <v>0</v>
      </c>
      <c r="M27" s="72">
        <v>0</v>
      </c>
      <c r="N27" s="70" t="s">
        <v>4328</v>
      </c>
      <c r="O27" s="59" t="s">
        <v>190</v>
      </c>
      <c r="P27" s="72">
        <v>47</v>
      </c>
      <c r="Q27" s="89" t="s">
        <v>56</v>
      </c>
      <c r="R27" s="34" t="s">
        <v>52</v>
      </c>
      <c r="S27" s="34" t="s">
        <v>52</v>
      </c>
      <c r="T27" s="34" t="s">
        <v>53</v>
      </c>
      <c r="U27" s="42" t="s">
        <v>184</v>
      </c>
      <c r="V27" s="42" t="s">
        <v>185</v>
      </c>
      <c r="W27" s="86">
        <v>15924975923</v>
      </c>
      <c r="X27" s="90" t="s">
        <v>56</v>
      </c>
      <c r="Y27" s="104">
        <v>45292</v>
      </c>
      <c r="Z27" s="104">
        <v>45627</v>
      </c>
      <c r="AA27" s="68" t="s">
        <v>186</v>
      </c>
      <c r="AB27" s="105" t="s">
        <v>58</v>
      </c>
      <c r="AC27" s="35" t="s">
        <v>4314</v>
      </c>
      <c r="AD27" s="108"/>
      <c r="AE27" s="121" t="s">
        <v>56</v>
      </c>
      <c r="AF27" s="123">
        <v>46.2</v>
      </c>
      <c r="AG27" s="123">
        <v>46.2</v>
      </c>
      <c r="AH27" s="128"/>
      <c r="AI27" s="33">
        <f t="shared" si="4"/>
        <v>0</v>
      </c>
    </row>
    <row r="28" s="4" customFormat="1" ht="126" hidden="1" customHeight="1" spans="1:35">
      <c r="A28" s="33">
        <v>20</v>
      </c>
      <c r="B28" s="34" t="s">
        <v>42</v>
      </c>
      <c r="C28" s="33" t="s">
        <v>43</v>
      </c>
      <c r="D28" s="33" t="s">
        <v>44</v>
      </c>
      <c r="E28" s="34" t="s">
        <v>191</v>
      </c>
      <c r="F28" s="33" t="s">
        <v>179</v>
      </c>
      <c r="G28" s="33" t="s">
        <v>4329</v>
      </c>
      <c r="H28" s="33" t="s">
        <v>48</v>
      </c>
      <c r="I28" s="55" t="s">
        <v>193</v>
      </c>
      <c r="J28" s="34">
        <v>150</v>
      </c>
      <c r="K28" s="34">
        <v>150</v>
      </c>
      <c r="L28" s="33">
        <v>0</v>
      </c>
      <c r="M28" s="33">
        <v>0</v>
      </c>
      <c r="N28" s="57" t="s">
        <v>4330</v>
      </c>
      <c r="O28" s="55" t="s">
        <v>195</v>
      </c>
      <c r="P28" s="56">
        <v>634</v>
      </c>
      <c r="Q28" s="33" t="s">
        <v>52</v>
      </c>
      <c r="R28" s="33" t="s">
        <v>52</v>
      </c>
      <c r="S28" s="33" t="s">
        <v>52</v>
      </c>
      <c r="T28" s="33" t="s">
        <v>53</v>
      </c>
      <c r="U28" s="33" t="s">
        <v>184</v>
      </c>
      <c r="V28" s="33" t="s">
        <v>196</v>
      </c>
      <c r="W28" s="86">
        <v>13988995182</v>
      </c>
      <c r="X28" s="33" t="s">
        <v>56</v>
      </c>
      <c r="Y28" s="104">
        <v>45294</v>
      </c>
      <c r="Z28" s="104">
        <v>45629</v>
      </c>
      <c r="AA28" s="37" t="s">
        <v>186</v>
      </c>
      <c r="AB28" s="105" t="s">
        <v>58</v>
      </c>
      <c r="AC28" s="102"/>
      <c r="AD28" s="37"/>
      <c r="AE28" s="35" t="s">
        <v>56</v>
      </c>
      <c r="AF28" s="34">
        <v>150</v>
      </c>
      <c r="AG28" s="34">
        <v>150</v>
      </c>
      <c r="AH28" s="37">
        <v>0</v>
      </c>
      <c r="AI28" s="33">
        <f t="shared" si="4"/>
        <v>0</v>
      </c>
    </row>
    <row r="29" s="4" customFormat="1" ht="129" hidden="1" customHeight="1" spans="1:35">
      <c r="A29" s="33">
        <v>21</v>
      </c>
      <c r="B29" s="34" t="s">
        <v>42</v>
      </c>
      <c r="C29" s="37" t="s">
        <v>43</v>
      </c>
      <c r="D29" s="37" t="s">
        <v>177</v>
      </c>
      <c r="E29" s="37" t="s">
        <v>197</v>
      </c>
      <c r="F29" s="37" t="s">
        <v>198</v>
      </c>
      <c r="G29" s="43" t="s">
        <v>199</v>
      </c>
      <c r="H29" s="37" t="s">
        <v>48</v>
      </c>
      <c r="I29" s="73" t="s">
        <v>200</v>
      </c>
      <c r="J29" s="34">
        <v>1279.6</v>
      </c>
      <c r="K29" s="34">
        <v>1279.6</v>
      </c>
      <c r="L29" s="33">
        <v>0</v>
      </c>
      <c r="M29" s="33">
        <v>0</v>
      </c>
      <c r="N29" s="73" t="s">
        <v>201</v>
      </c>
      <c r="O29" s="73" t="s">
        <v>202</v>
      </c>
      <c r="P29" s="74">
        <v>1188</v>
      </c>
      <c r="Q29" s="37" t="s">
        <v>56</v>
      </c>
      <c r="R29" s="37" t="s">
        <v>52</v>
      </c>
      <c r="S29" s="37" t="s">
        <v>52</v>
      </c>
      <c r="T29" s="37" t="s">
        <v>53</v>
      </c>
      <c r="U29" s="37" t="s">
        <v>203</v>
      </c>
      <c r="V29" s="33" t="s">
        <v>204</v>
      </c>
      <c r="W29" s="86">
        <v>15887905589</v>
      </c>
      <c r="X29" s="33" t="s">
        <v>56</v>
      </c>
      <c r="Y29" s="124">
        <v>45352</v>
      </c>
      <c r="Z29" s="124">
        <v>45627</v>
      </c>
      <c r="AA29" s="43" t="s">
        <v>205</v>
      </c>
      <c r="AB29" s="105" t="s">
        <v>58</v>
      </c>
      <c r="AC29" s="102"/>
      <c r="AD29" s="37"/>
      <c r="AE29" s="35" t="s">
        <v>52</v>
      </c>
      <c r="AF29" s="34">
        <v>1279.6</v>
      </c>
      <c r="AG29" s="34">
        <v>1279.6</v>
      </c>
      <c r="AH29" s="37">
        <v>0</v>
      </c>
      <c r="AI29" s="33">
        <f t="shared" si="4"/>
        <v>0</v>
      </c>
    </row>
    <row r="30" s="4" customFormat="1" ht="82" hidden="1" customHeight="1" spans="1:35">
      <c r="A30" s="33">
        <v>22</v>
      </c>
      <c r="B30" s="34" t="s">
        <v>42</v>
      </c>
      <c r="C30" s="37" t="s">
        <v>43</v>
      </c>
      <c r="D30" s="37" t="s">
        <v>177</v>
      </c>
      <c r="E30" s="34" t="s">
        <v>206</v>
      </c>
      <c r="F30" s="37" t="s">
        <v>207</v>
      </c>
      <c r="G30" s="44" t="s">
        <v>208</v>
      </c>
      <c r="H30" s="37" t="s">
        <v>48</v>
      </c>
      <c r="I30" s="73" t="s">
        <v>209</v>
      </c>
      <c r="J30" s="34">
        <v>1313.1</v>
      </c>
      <c r="K30" s="34">
        <v>1313.1</v>
      </c>
      <c r="L30" s="33">
        <v>0</v>
      </c>
      <c r="M30" s="33">
        <v>0</v>
      </c>
      <c r="N30" s="73" t="s">
        <v>210</v>
      </c>
      <c r="O30" s="73" t="s">
        <v>211</v>
      </c>
      <c r="P30" s="74">
        <v>481</v>
      </c>
      <c r="Q30" s="37" t="s">
        <v>56</v>
      </c>
      <c r="R30" s="37" t="s">
        <v>52</v>
      </c>
      <c r="S30" s="37" t="s">
        <v>52</v>
      </c>
      <c r="T30" s="37" t="s">
        <v>53</v>
      </c>
      <c r="U30" s="37" t="s">
        <v>212</v>
      </c>
      <c r="V30" s="37" t="s">
        <v>213</v>
      </c>
      <c r="W30" s="91">
        <v>13529597887</v>
      </c>
      <c r="X30" s="33" t="s">
        <v>56</v>
      </c>
      <c r="Y30" s="124">
        <v>45352</v>
      </c>
      <c r="Z30" s="124">
        <v>45627</v>
      </c>
      <c r="AA30" s="37"/>
      <c r="AB30" s="105" t="s">
        <v>58</v>
      </c>
      <c r="AC30" s="102"/>
      <c r="AD30" s="37"/>
      <c r="AE30" s="35" t="s">
        <v>52</v>
      </c>
      <c r="AF30" s="34">
        <v>1313.1</v>
      </c>
      <c r="AG30" s="34">
        <v>1313.1</v>
      </c>
      <c r="AH30" s="37">
        <v>0</v>
      </c>
      <c r="AI30" s="33">
        <f t="shared" si="4"/>
        <v>0</v>
      </c>
    </row>
    <row r="31" s="4" customFormat="1" ht="90" hidden="1" customHeight="1" spans="1:35">
      <c r="A31" s="33">
        <v>23</v>
      </c>
      <c r="B31" s="34" t="s">
        <v>42</v>
      </c>
      <c r="C31" s="33" t="s">
        <v>43</v>
      </c>
      <c r="D31" s="33" t="s">
        <v>44</v>
      </c>
      <c r="E31" s="33" t="s">
        <v>214</v>
      </c>
      <c r="F31" s="33" t="s">
        <v>215</v>
      </c>
      <c r="G31" s="33" t="s">
        <v>216</v>
      </c>
      <c r="H31" s="33" t="s">
        <v>48</v>
      </c>
      <c r="I31" s="55" t="s">
        <v>217</v>
      </c>
      <c r="J31" s="34">
        <v>210</v>
      </c>
      <c r="K31" s="34">
        <v>210</v>
      </c>
      <c r="L31" s="33">
        <v>0</v>
      </c>
      <c r="M31" s="33">
        <v>0</v>
      </c>
      <c r="N31" s="55" t="s">
        <v>218</v>
      </c>
      <c r="O31" s="55" t="s">
        <v>219</v>
      </c>
      <c r="P31" s="67">
        <v>590</v>
      </c>
      <c r="Q31" s="33" t="s">
        <v>52</v>
      </c>
      <c r="R31" s="33" t="s">
        <v>52</v>
      </c>
      <c r="S31" s="33" t="s">
        <v>52</v>
      </c>
      <c r="T31" s="33" t="s">
        <v>53</v>
      </c>
      <c r="U31" s="33" t="s">
        <v>220</v>
      </c>
      <c r="V31" s="33" t="s">
        <v>221</v>
      </c>
      <c r="W31" s="86">
        <v>13466005957</v>
      </c>
      <c r="X31" s="33" t="s">
        <v>56</v>
      </c>
      <c r="Y31" s="104">
        <v>45352</v>
      </c>
      <c r="Z31" s="104">
        <v>45657</v>
      </c>
      <c r="AA31" s="33"/>
      <c r="AB31" s="105" t="s">
        <v>58</v>
      </c>
      <c r="AC31" s="102"/>
      <c r="AD31" s="119"/>
      <c r="AE31" s="35" t="s">
        <v>52</v>
      </c>
      <c r="AF31" s="34">
        <v>210</v>
      </c>
      <c r="AG31" s="34">
        <v>210</v>
      </c>
      <c r="AH31" s="33">
        <v>0</v>
      </c>
      <c r="AI31" s="33">
        <f t="shared" si="4"/>
        <v>0</v>
      </c>
    </row>
    <row r="32" s="4" customFormat="1" ht="237" hidden="1" customHeight="1" spans="1:35">
      <c r="A32" s="33">
        <v>24</v>
      </c>
      <c r="B32" s="34" t="s">
        <v>42</v>
      </c>
      <c r="C32" s="33" t="s">
        <v>43</v>
      </c>
      <c r="D32" s="33" t="s">
        <v>44</v>
      </c>
      <c r="E32" s="33" t="s">
        <v>4331</v>
      </c>
      <c r="F32" s="33" t="s">
        <v>223</v>
      </c>
      <c r="G32" s="33" t="s">
        <v>3213</v>
      </c>
      <c r="H32" s="33" t="s">
        <v>48</v>
      </c>
      <c r="I32" s="59" t="s">
        <v>4332</v>
      </c>
      <c r="J32" s="34">
        <v>150</v>
      </c>
      <c r="K32" s="34">
        <v>150</v>
      </c>
      <c r="L32" s="33">
        <v>0</v>
      </c>
      <c r="M32" s="33">
        <v>0</v>
      </c>
      <c r="N32" s="59" t="s">
        <v>4333</v>
      </c>
      <c r="O32" s="55" t="s">
        <v>227</v>
      </c>
      <c r="P32" s="56">
        <v>5770</v>
      </c>
      <c r="Q32" s="33" t="s">
        <v>52</v>
      </c>
      <c r="R32" s="33" t="s">
        <v>52</v>
      </c>
      <c r="S32" s="33" t="s">
        <v>52</v>
      </c>
      <c r="T32" s="33" t="s">
        <v>53</v>
      </c>
      <c r="U32" s="33" t="s">
        <v>228</v>
      </c>
      <c r="V32" s="33" t="s">
        <v>229</v>
      </c>
      <c r="W32" s="86">
        <v>13408705686</v>
      </c>
      <c r="X32" s="33" t="s">
        <v>56</v>
      </c>
      <c r="Y32" s="104">
        <v>45292</v>
      </c>
      <c r="Z32" s="104">
        <v>45627</v>
      </c>
      <c r="AA32" s="33"/>
      <c r="AB32" s="105" t="s">
        <v>58</v>
      </c>
      <c r="AC32" s="125"/>
      <c r="AD32" s="37"/>
      <c r="AE32" s="35" t="s">
        <v>56</v>
      </c>
      <c r="AF32" s="34">
        <v>150</v>
      </c>
      <c r="AG32" s="34">
        <v>150</v>
      </c>
      <c r="AH32" s="33">
        <v>0</v>
      </c>
      <c r="AI32" s="33">
        <f t="shared" si="4"/>
        <v>0</v>
      </c>
    </row>
    <row r="33" s="4" customFormat="1" ht="243" hidden="1" customHeight="1" spans="1:35">
      <c r="A33" s="33">
        <v>25</v>
      </c>
      <c r="B33" s="34" t="s">
        <v>42</v>
      </c>
      <c r="C33" s="33" t="s">
        <v>43</v>
      </c>
      <c r="D33" s="33" t="s">
        <v>44</v>
      </c>
      <c r="E33" s="33" t="s">
        <v>4334</v>
      </c>
      <c r="F33" s="33" t="s">
        <v>223</v>
      </c>
      <c r="G33" s="33" t="s">
        <v>231</v>
      </c>
      <c r="H33" s="33" t="s">
        <v>48</v>
      </c>
      <c r="I33" s="55" t="s">
        <v>4335</v>
      </c>
      <c r="J33" s="34">
        <v>225</v>
      </c>
      <c r="K33" s="34">
        <v>225</v>
      </c>
      <c r="L33" s="33">
        <v>0</v>
      </c>
      <c r="M33" s="33">
        <v>0</v>
      </c>
      <c r="N33" s="55" t="s">
        <v>4336</v>
      </c>
      <c r="O33" s="55" t="s">
        <v>227</v>
      </c>
      <c r="P33" s="56">
        <v>1723</v>
      </c>
      <c r="Q33" s="33" t="s">
        <v>52</v>
      </c>
      <c r="R33" s="33" t="s">
        <v>52</v>
      </c>
      <c r="S33" s="33" t="s">
        <v>52</v>
      </c>
      <c r="T33" s="33" t="s">
        <v>53</v>
      </c>
      <c r="U33" s="33" t="s">
        <v>228</v>
      </c>
      <c r="V33" s="33" t="s">
        <v>229</v>
      </c>
      <c r="W33" s="86">
        <v>13408705686</v>
      </c>
      <c r="X33" s="33" t="s">
        <v>56</v>
      </c>
      <c r="Y33" s="104">
        <v>45292</v>
      </c>
      <c r="Z33" s="104">
        <v>45566</v>
      </c>
      <c r="AA33" s="33"/>
      <c r="AB33" s="105" t="s">
        <v>58</v>
      </c>
      <c r="AC33" s="102"/>
      <c r="AD33" s="37"/>
      <c r="AE33" s="35" t="s">
        <v>56</v>
      </c>
      <c r="AF33" s="34">
        <v>225</v>
      </c>
      <c r="AG33" s="34">
        <v>225</v>
      </c>
      <c r="AH33" s="33">
        <v>0</v>
      </c>
      <c r="AI33" s="33">
        <f t="shared" si="4"/>
        <v>0</v>
      </c>
    </row>
    <row r="34" s="4" customFormat="1" ht="264" hidden="1" customHeight="1" spans="1:35">
      <c r="A34" s="33">
        <v>26</v>
      </c>
      <c r="B34" s="34" t="s">
        <v>42</v>
      </c>
      <c r="C34" s="33" t="s">
        <v>43</v>
      </c>
      <c r="D34" s="33" t="s">
        <v>44</v>
      </c>
      <c r="E34" s="33" t="s">
        <v>4337</v>
      </c>
      <c r="F34" s="33" t="s">
        <v>223</v>
      </c>
      <c r="G34" s="33" t="s">
        <v>235</v>
      </c>
      <c r="H34" s="33" t="s">
        <v>48</v>
      </c>
      <c r="I34" s="55" t="s">
        <v>4338</v>
      </c>
      <c r="J34" s="34">
        <v>315</v>
      </c>
      <c r="K34" s="34">
        <v>315</v>
      </c>
      <c r="L34" s="33">
        <v>0</v>
      </c>
      <c r="M34" s="33">
        <v>0</v>
      </c>
      <c r="N34" s="55" t="s">
        <v>4339</v>
      </c>
      <c r="O34" s="55" t="s">
        <v>227</v>
      </c>
      <c r="P34" s="56">
        <v>3421</v>
      </c>
      <c r="Q34" s="33" t="s">
        <v>52</v>
      </c>
      <c r="R34" s="33" t="s">
        <v>52</v>
      </c>
      <c r="S34" s="33" t="s">
        <v>52</v>
      </c>
      <c r="T34" s="33" t="s">
        <v>53</v>
      </c>
      <c r="U34" s="33" t="s">
        <v>228</v>
      </c>
      <c r="V34" s="33" t="s">
        <v>229</v>
      </c>
      <c r="W34" s="86">
        <v>13408705686</v>
      </c>
      <c r="X34" s="33" t="s">
        <v>56</v>
      </c>
      <c r="Y34" s="104">
        <v>45292</v>
      </c>
      <c r="Z34" s="104">
        <v>45566</v>
      </c>
      <c r="AA34" s="33"/>
      <c r="AB34" s="105" t="s">
        <v>58</v>
      </c>
      <c r="AC34" s="102"/>
      <c r="AD34" s="37"/>
      <c r="AE34" s="35" t="s">
        <v>56</v>
      </c>
      <c r="AF34" s="34">
        <v>315</v>
      </c>
      <c r="AG34" s="34">
        <v>315</v>
      </c>
      <c r="AH34" s="33">
        <v>0</v>
      </c>
      <c r="AI34" s="33">
        <f t="shared" si="4"/>
        <v>0</v>
      </c>
    </row>
    <row r="35" s="4" customFormat="1" ht="134" hidden="1" customHeight="1" spans="1:35">
      <c r="A35" s="33">
        <v>27</v>
      </c>
      <c r="B35" s="34" t="s">
        <v>42</v>
      </c>
      <c r="C35" s="33" t="s">
        <v>43</v>
      </c>
      <c r="D35" s="33" t="s">
        <v>44</v>
      </c>
      <c r="E35" s="33" t="s">
        <v>238</v>
      </c>
      <c r="F35" s="33" t="s">
        <v>223</v>
      </c>
      <c r="G35" s="33" t="s">
        <v>239</v>
      </c>
      <c r="H35" s="33" t="s">
        <v>48</v>
      </c>
      <c r="I35" s="55" t="s">
        <v>240</v>
      </c>
      <c r="J35" s="34">
        <v>490</v>
      </c>
      <c r="K35" s="34">
        <v>490</v>
      </c>
      <c r="L35" s="33">
        <v>0</v>
      </c>
      <c r="M35" s="33">
        <v>0</v>
      </c>
      <c r="N35" s="66" t="s">
        <v>241</v>
      </c>
      <c r="O35" s="55" t="s">
        <v>227</v>
      </c>
      <c r="P35" s="67">
        <v>732</v>
      </c>
      <c r="Q35" s="33" t="s">
        <v>52</v>
      </c>
      <c r="R35" s="33" t="s">
        <v>52</v>
      </c>
      <c r="S35" s="33" t="s">
        <v>52</v>
      </c>
      <c r="T35" s="33" t="s">
        <v>53</v>
      </c>
      <c r="U35" s="33" t="s">
        <v>228</v>
      </c>
      <c r="V35" s="33" t="s">
        <v>229</v>
      </c>
      <c r="W35" s="86">
        <v>13408705686</v>
      </c>
      <c r="X35" s="33" t="s">
        <v>56</v>
      </c>
      <c r="Y35" s="104">
        <v>45292</v>
      </c>
      <c r="Z35" s="104">
        <v>45627</v>
      </c>
      <c r="AA35" s="33"/>
      <c r="AB35" s="105" t="s">
        <v>58</v>
      </c>
      <c r="AC35" s="102"/>
      <c r="AD35" s="37"/>
      <c r="AE35" s="35" t="s">
        <v>52</v>
      </c>
      <c r="AF35" s="34">
        <v>490</v>
      </c>
      <c r="AG35" s="34">
        <v>200</v>
      </c>
      <c r="AH35" s="33">
        <v>0</v>
      </c>
      <c r="AI35" s="33">
        <f t="shared" si="4"/>
        <v>290</v>
      </c>
    </row>
    <row r="36" s="4" customFormat="1" ht="170" hidden="1" customHeight="1" spans="1:35">
      <c r="A36" s="33">
        <v>28</v>
      </c>
      <c r="B36" s="34" t="s">
        <v>42</v>
      </c>
      <c r="C36" s="33" t="s">
        <v>65</v>
      </c>
      <c r="D36" s="33" t="s">
        <v>66</v>
      </c>
      <c r="E36" s="33" t="s">
        <v>242</v>
      </c>
      <c r="F36" s="33" t="s">
        <v>223</v>
      </c>
      <c r="G36" s="33" t="s">
        <v>243</v>
      </c>
      <c r="H36" s="33" t="s">
        <v>48</v>
      </c>
      <c r="I36" s="55" t="s">
        <v>244</v>
      </c>
      <c r="J36" s="34">
        <v>150</v>
      </c>
      <c r="K36" s="34">
        <v>150</v>
      </c>
      <c r="L36" s="33">
        <v>0</v>
      </c>
      <c r="M36" s="33">
        <v>0</v>
      </c>
      <c r="N36" s="55" t="s">
        <v>245</v>
      </c>
      <c r="O36" s="55" t="s">
        <v>246</v>
      </c>
      <c r="P36" s="56">
        <v>3723</v>
      </c>
      <c r="Q36" s="33" t="s">
        <v>52</v>
      </c>
      <c r="R36" s="33" t="s">
        <v>52</v>
      </c>
      <c r="S36" s="33" t="s">
        <v>52</v>
      </c>
      <c r="T36" s="33" t="s">
        <v>53</v>
      </c>
      <c r="U36" s="33" t="s">
        <v>228</v>
      </c>
      <c r="V36" s="33" t="s">
        <v>229</v>
      </c>
      <c r="W36" s="86">
        <v>13408705686</v>
      </c>
      <c r="X36" s="33" t="s">
        <v>56</v>
      </c>
      <c r="Y36" s="104">
        <v>45292</v>
      </c>
      <c r="Z36" s="104">
        <v>45566</v>
      </c>
      <c r="AA36" s="37"/>
      <c r="AB36" s="105" t="s">
        <v>58</v>
      </c>
      <c r="AC36" s="102"/>
      <c r="AD36" s="37"/>
      <c r="AE36" s="35" t="s">
        <v>56</v>
      </c>
      <c r="AF36" s="34">
        <v>150</v>
      </c>
      <c r="AG36" s="34">
        <v>150</v>
      </c>
      <c r="AH36" s="37">
        <v>0</v>
      </c>
      <c r="AI36" s="33">
        <f t="shared" si="4"/>
        <v>0</v>
      </c>
    </row>
    <row r="37" s="4" customFormat="1" ht="146" hidden="1" customHeight="1" spans="1:35">
      <c r="A37" s="33">
        <v>29</v>
      </c>
      <c r="B37" s="34" t="s">
        <v>42</v>
      </c>
      <c r="C37" s="37" t="s">
        <v>43</v>
      </c>
      <c r="D37" s="37" t="s">
        <v>44</v>
      </c>
      <c r="E37" s="37" t="s">
        <v>247</v>
      </c>
      <c r="F37" s="37" t="s">
        <v>248</v>
      </c>
      <c r="G37" s="37" t="s">
        <v>249</v>
      </c>
      <c r="H37" s="37" t="s">
        <v>48</v>
      </c>
      <c r="I37" s="73" t="s">
        <v>250</v>
      </c>
      <c r="J37" s="34">
        <v>337</v>
      </c>
      <c r="K37" s="34">
        <v>337</v>
      </c>
      <c r="L37" s="33">
        <v>0</v>
      </c>
      <c r="M37" s="33">
        <v>0</v>
      </c>
      <c r="N37" s="73" t="s">
        <v>251</v>
      </c>
      <c r="O37" s="73" t="s">
        <v>252</v>
      </c>
      <c r="P37" s="74">
        <v>6300</v>
      </c>
      <c r="Q37" s="37" t="s">
        <v>52</v>
      </c>
      <c r="R37" s="37" t="s">
        <v>52</v>
      </c>
      <c r="S37" s="37" t="s">
        <v>52</v>
      </c>
      <c r="T37" s="37" t="s">
        <v>53</v>
      </c>
      <c r="U37" s="37" t="s">
        <v>253</v>
      </c>
      <c r="V37" s="37" t="s">
        <v>254</v>
      </c>
      <c r="W37" s="91">
        <v>13577395188</v>
      </c>
      <c r="X37" s="33" t="s">
        <v>56</v>
      </c>
      <c r="Y37" s="124">
        <v>45292</v>
      </c>
      <c r="Z37" s="124">
        <v>45627</v>
      </c>
      <c r="AA37" s="37"/>
      <c r="AB37" s="105" t="s">
        <v>58</v>
      </c>
      <c r="AC37" s="102"/>
      <c r="AD37" s="37"/>
      <c r="AE37" s="35" t="s">
        <v>52</v>
      </c>
      <c r="AF37" s="34">
        <v>337</v>
      </c>
      <c r="AG37" s="34">
        <v>337</v>
      </c>
      <c r="AH37" s="37">
        <v>0</v>
      </c>
      <c r="AI37" s="33">
        <f t="shared" si="4"/>
        <v>0</v>
      </c>
    </row>
    <row r="38" s="4" customFormat="1" ht="120" hidden="1" customHeight="1" spans="1:35">
      <c r="A38" s="33">
        <v>30</v>
      </c>
      <c r="B38" s="34" t="s">
        <v>42</v>
      </c>
      <c r="C38" s="37" t="s">
        <v>43</v>
      </c>
      <c r="D38" s="37" t="s">
        <v>44</v>
      </c>
      <c r="E38" s="37" t="s">
        <v>255</v>
      </c>
      <c r="F38" s="37" t="s">
        <v>256</v>
      </c>
      <c r="G38" s="37" t="s">
        <v>257</v>
      </c>
      <c r="H38" s="37" t="s">
        <v>48</v>
      </c>
      <c r="I38" s="73" t="s">
        <v>258</v>
      </c>
      <c r="J38" s="34">
        <v>420</v>
      </c>
      <c r="K38" s="34">
        <v>420</v>
      </c>
      <c r="L38" s="33">
        <v>0</v>
      </c>
      <c r="M38" s="33">
        <v>0</v>
      </c>
      <c r="N38" s="73" t="s">
        <v>259</v>
      </c>
      <c r="O38" s="73" t="s">
        <v>260</v>
      </c>
      <c r="P38" s="74">
        <v>289</v>
      </c>
      <c r="Q38" s="37" t="s">
        <v>52</v>
      </c>
      <c r="R38" s="37" t="s">
        <v>52</v>
      </c>
      <c r="S38" s="37" t="s">
        <v>52</v>
      </c>
      <c r="T38" s="37" t="s">
        <v>53</v>
      </c>
      <c r="U38" s="37" t="s">
        <v>261</v>
      </c>
      <c r="V38" s="37" t="s">
        <v>262</v>
      </c>
      <c r="W38" s="91">
        <v>17787401717</v>
      </c>
      <c r="X38" s="33" t="s">
        <v>56</v>
      </c>
      <c r="Y38" s="124">
        <v>45292</v>
      </c>
      <c r="Z38" s="124">
        <v>45627</v>
      </c>
      <c r="AA38" s="37"/>
      <c r="AB38" s="105" t="s">
        <v>58</v>
      </c>
      <c r="AC38" s="102"/>
      <c r="AD38" s="37"/>
      <c r="AE38" s="35" t="s">
        <v>52</v>
      </c>
      <c r="AF38" s="34">
        <v>420</v>
      </c>
      <c r="AG38" s="34">
        <v>200</v>
      </c>
      <c r="AH38" s="37">
        <v>0</v>
      </c>
      <c r="AI38" s="33">
        <f t="shared" si="4"/>
        <v>220</v>
      </c>
    </row>
    <row r="39" s="4" customFormat="1" ht="147" hidden="1" customHeight="1" spans="1:35">
      <c r="A39" s="33">
        <v>31</v>
      </c>
      <c r="B39" s="34" t="s">
        <v>42</v>
      </c>
      <c r="C39" s="33" t="s">
        <v>43</v>
      </c>
      <c r="D39" s="33" t="s">
        <v>44</v>
      </c>
      <c r="E39" s="33" t="s">
        <v>263</v>
      </c>
      <c r="F39" s="33" t="s">
        <v>112</v>
      </c>
      <c r="G39" s="45" t="s">
        <v>264</v>
      </c>
      <c r="H39" s="33" t="s">
        <v>48</v>
      </c>
      <c r="I39" s="55" t="s">
        <v>265</v>
      </c>
      <c r="J39" s="34">
        <v>360</v>
      </c>
      <c r="K39" s="34">
        <v>360</v>
      </c>
      <c r="L39" s="33">
        <v>0</v>
      </c>
      <c r="M39" s="33">
        <v>0</v>
      </c>
      <c r="N39" s="55" t="s">
        <v>4340</v>
      </c>
      <c r="O39" s="55" t="s">
        <v>267</v>
      </c>
      <c r="P39" s="56">
        <v>948</v>
      </c>
      <c r="Q39" s="33" t="s">
        <v>52</v>
      </c>
      <c r="R39" s="33" t="s">
        <v>52</v>
      </c>
      <c r="S39" s="33" t="s">
        <v>52</v>
      </c>
      <c r="T39" s="33" t="s">
        <v>53</v>
      </c>
      <c r="U39" s="33" t="s">
        <v>118</v>
      </c>
      <c r="V39" s="33" t="s">
        <v>268</v>
      </c>
      <c r="W39" s="86">
        <v>13769811218</v>
      </c>
      <c r="X39" s="33" t="s">
        <v>56</v>
      </c>
      <c r="Y39" s="104">
        <v>45292</v>
      </c>
      <c r="Z39" s="104">
        <v>45627</v>
      </c>
      <c r="AA39" s="37"/>
      <c r="AB39" s="105" t="s">
        <v>58</v>
      </c>
      <c r="AC39" s="102"/>
      <c r="AD39" s="37"/>
      <c r="AE39" s="35" t="s">
        <v>56</v>
      </c>
      <c r="AF39" s="34">
        <v>360</v>
      </c>
      <c r="AG39" s="34">
        <v>360</v>
      </c>
      <c r="AH39" s="37">
        <v>0</v>
      </c>
      <c r="AI39" s="33">
        <f t="shared" si="4"/>
        <v>0</v>
      </c>
    </row>
    <row r="40" s="4" customFormat="1" ht="240" hidden="1" customHeight="1" spans="1:35">
      <c r="A40" s="33">
        <v>32</v>
      </c>
      <c r="B40" s="34" t="s">
        <v>42</v>
      </c>
      <c r="C40" s="33" t="s">
        <v>43</v>
      </c>
      <c r="D40" s="33" t="s">
        <v>44</v>
      </c>
      <c r="E40" s="33" t="s">
        <v>269</v>
      </c>
      <c r="F40" s="33" t="s">
        <v>270</v>
      </c>
      <c r="G40" s="33" t="s">
        <v>271</v>
      </c>
      <c r="H40" s="33" t="s">
        <v>48</v>
      </c>
      <c r="I40" s="55" t="s">
        <v>272</v>
      </c>
      <c r="J40" s="34">
        <v>360</v>
      </c>
      <c r="K40" s="34">
        <v>360</v>
      </c>
      <c r="L40" s="33">
        <v>0</v>
      </c>
      <c r="M40" s="33">
        <v>0</v>
      </c>
      <c r="N40" s="55" t="s">
        <v>273</v>
      </c>
      <c r="O40" s="66" t="s">
        <v>274</v>
      </c>
      <c r="P40" s="56">
        <v>210</v>
      </c>
      <c r="Q40" s="33" t="s">
        <v>52</v>
      </c>
      <c r="R40" s="33" t="s">
        <v>52</v>
      </c>
      <c r="S40" s="33" t="s">
        <v>52</v>
      </c>
      <c r="T40" s="33" t="s">
        <v>53</v>
      </c>
      <c r="U40" s="33" t="s">
        <v>275</v>
      </c>
      <c r="V40" s="33" t="s">
        <v>276</v>
      </c>
      <c r="W40" s="86" t="s">
        <v>277</v>
      </c>
      <c r="X40" s="33" t="s">
        <v>56</v>
      </c>
      <c r="Y40" s="104">
        <v>45292</v>
      </c>
      <c r="Z40" s="104">
        <v>45627</v>
      </c>
      <c r="AA40" s="37"/>
      <c r="AB40" s="105" t="s">
        <v>58</v>
      </c>
      <c r="AC40" s="102"/>
      <c r="AD40" s="37"/>
      <c r="AE40" s="35" t="s">
        <v>56</v>
      </c>
      <c r="AF40" s="34">
        <v>360</v>
      </c>
      <c r="AG40" s="34">
        <v>360</v>
      </c>
      <c r="AH40" s="37">
        <v>0</v>
      </c>
      <c r="AI40" s="33">
        <f t="shared" si="4"/>
        <v>0</v>
      </c>
    </row>
    <row r="41" s="4" customFormat="1" ht="62" hidden="1" customHeight="1" spans="1:35">
      <c r="A41" s="33">
        <v>33</v>
      </c>
      <c r="B41" s="34" t="s">
        <v>42</v>
      </c>
      <c r="C41" s="37" t="s">
        <v>43</v>
      </c>
      <c r="D41" s="37" t="s">
        <v>44</v>
      </c>
      <c r="E41" s="37" t="s">
        <v>278</v>
      </c>
      <c r="F41" s="37" t="s">
        <v>121</v>
      </c>
      <c r="G41" s="37" t="s">
        <v>279</v>
      </c>
      <c r="H41" s="37" t="s">
        <v>48</v>
      </c>
      <c r="I41" s="73" t="s">
        <v>280</v>
      </c>
      <c r="J41" s="34">
        <v>254</v>
      </c>
      <c r="K41" s="34">
        <v>254</v>
      </c>
      <c r="L41" s="33">
        <v>0</v>
      </c>
      <c r="M41" s="33">
        <v>0</v>
      </c>
      <c r="N41" s="73" t="s">
        <v>281</v>
      </c>
      <c r="O41" s="73" t="s">
        <v>282</v>
      </c>
      <c r="P41" s="74">
        <v>1274</v>
      </c>
      <c r="Q41" s="37" t="s">
        <v>52</v>
      </c>
      <c r="R41" s="37" t="s">
        <v>52</v>
      </c>
      <c r="S41" s="37" t="s">
        <v>52</v>
      </c>
      <c r="T41" s="37" t="s">
        <v>53</v>
      </c>
      <c r="U41" s="37" t="s">
        <v>125</v>
      </c>
      <c r="V41" s="37" t="s">
        <v>126</v>
      </c>
      <c r="W41" s="91">
        <v>18725485666</v>
      </c>
      <c r="X41" s="33" t="s">
        <v>56</v>
      </c>
      <c r="Y41" s="126">
        <v>45352</v>
      </c>
      <c r="Z41" s="126">
        <v>45505</v>
      </c>
      <c r="AA41" s="37"/>
      <c r="AB41" s="105" t="s">
        <v>58</v>
      </c>
      <c r="AC41" s="102"/>
      <c r="AD41" s="37"/>
      <c r="AE41" s="35" t="s">
        <v>52</v>
      </c>
      <c r="AF41" s="34">
        <v>254</v>
      </c>
      <c r="AG41" s="34">
        <v>254</v>
      </c>
      <c r="AH41" s="37">
        <v>0</v>
      </c>
      <c r="AI41" s="33">
        <f t="shared" si="4"/>
        <v>0</v>
      </c>
    </row>
    <row r="42" s="4" customFormat="1" ht="104" hidden="1" customHeight="1" spans="1:35">
      <c r="A42" s="33">
        <v>34</v>
      </c>
      <c r="B42" s="34" t="s">
        <v>42</v>
      </c>
      <c r="C42" s="37" t="s">
        <v>43</v>
      </c>
      <c r="D42" s="37" t="s">
        <v>44</v>
      </c>
      <c r="E42" s="37" t="s">
        <v>283</v>
      </c>
      <c r="F42" s="37" t="s">
        <v>284</v>
      </c>
      <c r="G42" s="37" t="s">
        <v>285</v>
      </c>
      <c r="H42" s="37" t="s">
        <v>48</v>
      </c>
      <c r="I42" s="73" t="s">
        <v>286</v>
      </c>
      <c r="J42" s="34">
        <v>100</v>
      </c>
      <c r="K42" s="34">
        <v>100</v>
      </c>
      <c r="L42" s="33">
        <v>0</v>
      </c>
      <c r="M42" s="33">
        <v>0</v>
      </c>
      <c r="N42" s="73" t="s">
        <v>287</v>
      </c>
      <c r="O42" s="73" t="s">
        <v>288</v>
      </c>
      <c r="P42" s="74">
        <v>71</v>
      </c>
      <c r="Q42" s="37" t="s">
        <v>52</v>
      </c>
      <c r="R42" s="37" t="s">
        <v>52</v>
      </c>
      <c r="S42" s="37" t="s">
        <v>52</v>
      </c>
      <c r="T42" s="37" t="s">
        <v>53</v>
      </c>
      <c r="U42" s="37" t="s">
        <v>289</v>
      </c>
      <c r="V42" s="37" t="s">
        <v>290</v>
      </c>
      <c r="W42" s="91">
        <v>13769725808</v>
      </c>
      <c r="X42" s="33" t="s">
        <v>56</v>
      </c>
      <c r="Y42" s="124">
        <v>45292</v>
      </c>
      <c r="Z42" s="124">
        <v>45627</v>
      </c>
      <c r="AA42" s="37"/>
      <c r="AB42" s="105" t="s">
        <v>58</v>
      </c>
      <c r="AC42" s="102"/>
      <c r="AD42" s="37"/>
      <c r="AE42" s="35" t="s">
        <v>52</v>
      </c>
      <c r="AF42" s="34">
        <v>100</v>
      </c>
      <c r="AG42" s="34">
        <v>100</v>
      </c>
      <c r="AH42" s="37">
        <v>0</v>
      </c>
      <c r="AI42" s="33">
        <f t="shared" si="4"/>
        <v>0</v>
      </c>
    </row>
    <row r="43" s="4" customFormat="1" ht="259" hidden="1" customHeight="1" spans="1:35">
      <c r="A43" s="33">
        <v>35</v>
      </c>
      <c r="B43" s="34" t="s">
        <v>42</v>
      </c>
      <c r="C43" s="33" t="s">
        <v>43</v>
      </c>
      <c r="D43" s="33" t="s">
        <v>44</v>
      </c>
      <c r="E43" s="33" t="s">
        <v>291</v>
      </c>
      <c r="F43" s="33" t="s">
        <v>292</v>
      </c>
      <c r="G43" s="33" t="s">
        <v>4341</v>
      </c>
      <c r="H43" s="33" t="s">
        <v>48</v>
      </c>
      <c r="I43" s="66" t="s">
        <v>4342</v>
      </c>
      <c r="J43" s="34">
        <v>520</v>
      </c>
      <c r="K43" s="34">
        <v>520</v>
      </c>
      <c r="L43" s="33">
        <v>0</v>
      </c>
      <c r="M43" s="33">
        <v>0</v>
      </c>
      <c r="N43" s="55" t="s">
        <v>4343</v>
      </c>
      <c r="O43" s="55" t="s">
        <v>296</v>
      </c>
      <c r="P43" s="56">
        <v>720</v>
      </c>
      <c r="Q43" s="33" t="s">
        <v>52</v>
      </c>
      <c r="R43" s="33" t="s">
        <v>52</v>
      </c>
      <c r="S43" s="33" t="s">
        <v>52</v>
      </c>
      <c r="T43" s="33" t="s">
        <v>53</v>
      </c>
      <c r="U43" s="33" t="s">
        <v>297</v>
      </c>
      <c r="V43" s="33" t="s">
        <v>298</v>
      </c>
      <c r="W43" s="86">
        <v>18008741541</v>
      </c>
      <c r="X43" s="33" t="s">
        <v>56</v>
      </c>
      <c r="Y43" s="104">
        <v>45352</v>
      </c>
      <c r="Z43" s="104">
        <v>45627</v>
      </c>
      <c r="AA43" s="37"/>
      <c r="AB43" s="105" t="s">
        <v>58</v>
      </c>
      <c r="AC43" s="102"/>
      <c r="AD43" s="37"/>
      <c r="AE43" s="35" t="s">
        <v>56</v>
      </c>
      <c r="AF43" s="34">
        <v>520</v>
      </c>
      <c r="AG43" s="34">
        <v>520</v>
      </c>
      <c r="AH43" s="37">
        <v>0</v>
      </c>
      <c r="AI43" s="33">
        <f t="shared" si="4"/>
        <v>0</v>
      </c>
    </row>
    <row r="44" s="4" customFormat="1" ht="197" hidden="1" customHeight="1" spans="1:35">
      <c r="A44" s="33">
        <v>36</v>
      </c>
      <c r="B44" s="34" t="s">
        <v>42</v>
      </c>
      <c r="C44" s="33" t="s">
        <v>43</v>
      </c>
      <c r="D44" s="33" t="s">
        <v>44</v>
      </c>
      <c r="E44" s="33" t="s">
        <v>299</v>
      </c>
      <c r="F44" s="33" t="s">
        <v>215</v>
      </c>
      <c r="G44" s="33" t="s">
        <v>300</v>
      </c>
      <c r="H44" s="33" t="s">
        <v>48</v>
      </c>
      <c r="I44" s="66" t="s">
        <v>301</v>
      </c>
      <c r="J44" s="34">
        <v>296.2</v>
      </c>
      <c r="K44" s="34">
        <v>296.2</v>
      </c>
      <c r="L44" s="33">
        <v>0</v>
      </c>
      <c r="M44" s="33">
        <v>0</v>
      </c>
      <c r="N44" s="55" t="s">
        <v>302</v>
      </c>
      <c r="O44" s="55" t="s">
        <v>303</v>
      </c>
      <c r="P44" s="56">
        <v>4660</v>
      </c>
      <c r="Q44" s="33" t="s">
        <v>52</v>
      </c>
      <c r="R44" s="33" t="s">
        <v>52</v>
      </c>
      <c r="S44" s="33" t="s">
        <v>52</v>
      </c>
      <c r="T44" s="33" t="s">
        <v>53</v>
      </c>
      <c r="U44" s="33" t="s">
        <v>220</v>
      </c>
      <c r="V44" s="33" t="s">
        <v>304</v>
      </c>
      <c r="W44" s="86">
        <v>15287849999</v>
      </c>
      <c r="X44" s="33" t="s">
        <v>56</v>
      </c>
      <c r="Y44" s="104">
        <v>45352</v>
      </c>
      <c r="Z44" s="104">
        <v>45627</v>
      </c>
      <c r="AA44" s="37"/>
      <c r="AB44" s="105" t="s">
        <v>58</v>
      </c>
      <c r="AC44" s="102"/>
      <c r="AD44" s="37"/>
      <c r="AE44" s="35" t="s">
        <v>56</v>
      </c>
      <c r="AF44" s="34">
        <v>296.2</v>
      </c>
      <c r="AG44" s="34">
        <v>296.2</v>
      </c>
      <c r="AH44" s="37">
        <v>0</v>
      </c>
      <c r="AI44" s="33">
        <f t="shared" si="4"/>
        <v>0</v>
      </c>
    </row>
    <row r="45" s="4" customFormat="1" ht="120" hidden="1" customHeight="1" spans="1:35">
      <c r="A45" s="33">
        <v>37</v>
      </c>
      <c r="B45" s="34" t="s">
        <v>42</v>
      </c>
      <c r="C45" s="37" t="s">
        <v>43</v>
      </c>
      <c r="D45" s="37" t="s">
        <v>44</v>
      </c>
      <c r="E45" s="37" t="s">
        <v>305</v>
      </c>
      <c r="F45" s="37" t="s">
        <v>121</v>
      </c>
      <c r="G45" s="37" t="s">
        <v>306</v>
      </c>
      <c r="H45" s="37" t="s">
        <v>48</v>
      </c>
      <c r="I45" s="73" t="s">
        <v>307</v>
      </c>
      <c r="J45" s="34">
        <v>110</v>
      </c>
      <c r="K45" s="34">
        <v>110</v>
      </c>
      <c r="L45" s="33">
        <v>0</v>
      </c>
      <c r="M45" s="33">
        <v>0</v>
      </c>
      <c r="N45" s="73" t="s">
        <v>308</v>
      </c>
      <c r="O45" s="75" t="s">
        <v>308</v>
      </c>
      <c r="P45" s="74">
        <v>256</v>
      </c>
      <c r="Q45" s="37" t="s">
        <v>52</v>
      </c>
      <c r="R45" s="37" t="s">
        <v>52</v>
      </c>
      <c r="S45" s="37" t="s">
        <v>52</v>
      </c>
      <c r="T45" s="37" t="s">
        <v>53</v>
      </c>
      <c r="U45" s="37" t="s">
        <v>125</v>
      </c>
      <c r="V45" s="37" t="s">
        <v>126</v>
      </c>
      <c r="W45" s="91">
        <v>18725485666</v>
      </c>
      <c r="X45" s="33" t="s">
        <v>56</v>
      </c>
      <c r="Y45" s="124">
        <v>45292</v>
      </c>
      <c r="Z45" s="124">
        <v>45627</v>
      </c>
      <c r="AA45" s="37"/>
      <c r="AB45" s="105" t="s">
        <v>58</v>
      </c>
      <c r="AC45" s="102"/>
      <c r="AD45" s="37"/>
      <c r="AE45" s="35" t="s">
        <v>52</v>
      </c>
      <c r="AF45" s="34">
        <v>110</v>
      </c>
      <c r="AG45" s="34">
        <v>110</v>
      </c>
      <c r="AH45" s="37">
        <v>0</v>
      </c>
      <c r="AI45" s="33">
        <f t="shared" si="4"/>
        <v>0</v>
      </c>
    </row>
    <row r="46" s="4" customFormat="1" ht="186" hidden="1" customHeight="1" spans="1:35">
      <c r="A46" s="33">
        <v>38</v>
      </c>
      <c r="B46" s="34" t="s">
        <v>42</v>
      </c>
      <c r="C46" s="33" t="s">
        <v>43</v>
      </c>
      <c r="D46" s="33" t="s">
        <v>44</v>
      </c>
      <c r="E46" s="33" t="s">
        <v>309</v>
      </c>
      <c r="F46" s="33" t="s">
        <v>91</v>
      </c>
      <c r="G46" s="33" t="s">
        <v>310</v>
      </c>
      <c r="H46" s="33" t="s">
        <v>48</v>
      </c>
      <c r="I46" s="55" t="s">
        <v>311</v>
      </c>
      <c r="J46" s="34">
        <v>80</v>
      </c>
      <c r="K46" s="34">
        <v>80</v>
      </c>
      <c r="L46" s="33">
        <v>0</v>
      </c>
      <c r="M46" s="33">
        <v>0</v>
      </c>
      <c r="N46" s="55" t="s">
        <v>312</v>
      </c>
      <c r="O46" s="55" t="s">
        <v>313</v>
      </c>
      <c r="P46" s="56">
        <v>1500</v>
      </c>
      <c r="Q46" s="33" t="s">
        <v>52</v>
      </c>
      <c r="R46" s="33" t="s">
        <v>52</v>
      </c>
      <c r="S46" s="33" t="s">
        <v>52</v>
      </c>
      <c r="T46" s="33" t="s">
        <v>53</v>
      </c>
      <c r="U46" s="33" t="s">
        <v>95</v>
      </c>
      <c r="V46" s="33" t="s">
        <v>96</v>
      </c>
      <c r="W46" s="86">
        <v>13648747575</v>
      </c>
      <c r="X46" s="33" t="s">
        <v>56</v>
      </c>
      <c r="Y46" s="104">
        <v>45292</v>
      </c>
      <c r="Z46" s="104">
        <v>45505</v>
      </c>
      <c r="AA46" s="37"/>
      <c r="AB46" s="105" t="s">
        <v>58</v>
      </c>
      <c r="AC46" s="102"/>
      <c r="AD46" s="37"/>
      <c r="AE46" s="35" t="s">
        <v>56</v>
      </c>
      <c r="AF46" s="34">
        <v>80</v>
      </c>
      <c r="AG46" s="34">
        <v>80</v>
      </c>
      <c r="AH46" s="37">
        <v>0</v>
      </c>
      <c r="AI46" s="33">
        <f t="shared" si="4"/>
        <v>0</v>
      </c>
    </row>
    <row r="47" s="4" customFormat="1" ht="191" hidden="1" customHeight="1" spans="1:35">
      <c r="A47" s="33">
        <v>39</v>
      </c>
      <c r="B47" s="34" t="s">
        <v>42</v>
      </c>
      <c r="C47" s="33" t="s">
        <v>43</v>
      </c>
      <c r="D47" s="33" t="s">
        <v>44</v>
      </c>
      <c r="E47" s="33" t="s">
        <v>314</v>
      </c>
      <c r="F47" s="33" t="s">
        <v>207</v>
      </c>
      <c r="G47" s="33" t="s">
        <v>315</v>
      </c>
      <c r="H47" s="33" t="s">
        <v>48</v>
      </c>
      <c r="I47" s="55" t="s">
        <v>316</v>
      </c>
      <c r="J47" s="34">
        <v>133</v>
      </c>
      <c r="K47" s="34">
        <v>133</v>
      </c>
      <c r="L47" s="33">
        <v>0</v>
      </c>
      <c r="M47" s="33">
        <v>0</v>
      </c>
      <c r="N47" s="55" t="s">
        <v>317</v>
      </c>
      <c r="O47" s="55" t="s">
        <v>318</v>
      </c>
      <c r="P47" s="56" t="s">
        <v>319</v>
      </c>
      <c r="Q47" s="33" t="s">
        <v>52</v>
      </c>
      <c r="R47" s="33" t="s">
        <v>52</v>
      </c>
      <c r="S47" s="33" t="s">
        <v>52</v>
      </c>
      <c r="T47" s="33" t="s">
        <v>53</v>
      </c>
      <c r="U47" s="33" t="s">
        <v>212</v>
      </c>
      <c r="V47" s="33" t="s">
        <v>213</v>
      </c>
      <c r="W47" s="86">
        <v>13529597887</v>
      </c>
      <c r="X47" s="33" t="s">
        <v>56</v>
      </c>
      <c r="Y47" s="104">
        <v>45323</v>
      </c>
      <c r="Z47" s="104">
        <v>45627</v>
      </c>
      <c r="AA47" s="37"/>
      <c r="AB47" s="105" t="s">
        <v>58</v>
      </c>
      <c r="AC47" s="102"/>
      <c r="AD47" s="37"/>
      <c r="AE47" s="35" t="s">
        <v>56</v>
      </c>
      <c r="AF47" s="34">
        <v>133</v>
      </c>
      <c r="AG47" s="34">
        <v>133</v>
      </c>
      <c r="AH47" s="37"/>
      <c r="AI47" s="33">
        <f t="shared" si="4"/>
        <v>0</v>
      </c>
    </row>
    <row r="48" s="4" customFormat="1" ht="122" hidden="1" customHeight="1" spans="1:35">
      <c r="A48" s="33">
        <v>40</v>
      </c>
      <c r="B48" s="34" t="s">
        <v>42</v>
      </c>
      <c r="C48" s="37" t="s">
        <v>43</v>
      </c>
      <c r="D48" s="37" t="s">
        <v>44</v>
      </c>
      <c r="E48" s="37" t="s">
        <v>320</v>
      </c>
      <c r="F48" s="37" t="s">
        <v>215</v>
      </c>
      <c r="G48" s="37" t="s">
        <v>321</v>
      </c>
      <c r="H48" s="37" t="s">
        <v>48</v>
      </c>
      <c r="I48" s="73" t="s">
        <v>4344</v>
      </c>
      <c r="J48" s="34">
        <v>453.79</v>
      </c>
      <c r="K48" s="34">
        <v>453.79</v>
      </c>
      <c r="L48" s="33"/>
      <c r="M48" s="33"/>
      <c r="N48" s="76" t="s">
        <v>323</v>
      </c>
      <c r="O48" s="73" t="s">
        <v>318</v>
      </c>
      <c r="P48" s="74" t="s">
        <v>324</v>
      </c>
      <c r="Q48" s="37" t="s">
        <v>52</v>
      </c>
      <c r="R48" s="37" t="s">
        <v>52</v>
      </c>
      <c r="S48" s="37" t="s">
        <v>52</v>
      </c>
      <c r="T48" s="37" t="s">
        <v>53</v>
      </c>
      <c r="U48" s="37" t="s">
        <v>220</v>
      </c>
      <c r="V48" s="37" t="s">
        <v>304</v>
      </c>
      <c r="W48" s="91">
        <v>15287849999</v>
      </c>
      <c r="X48" s="33" t="s">
        <v>56</v>
      </c>
      <c r="Y48" s="124">
        <v>45292.1</v>
      </c>
      <c r="Z48" s="124">
        <v>45459.6</v>
      </c>
      <c r="AA48" s="37"/>
      <c r="AB48" s="105" t="s">
        <v>58</v>
      </c>
      <c r="AC48" s="102"/>
      <c r="AD48" s="37"/>
      <c r="AE48" s="35" t="s">
        <v>52</v>
      </c>
      <c r="AF48" s="34">
        <v>453.79</v>
      </c>
      <c r="AG48" s="34">
        <v>200</v>
      </c>
      <c r="AH48" s="37"/>
      <c r="AI48" s="33">
        <f t="shared" si="4"/>
        <v>253.79</v>
      </c>
    </row>
    <row r="49" s="4" customFormat="1" ht="91" hidden="1" customHeight="1" spans="1:35">
      <c r="A49" s="33">
        <v>41</v>
      </c>
      <c r="B49" s="34" t="s">
        <v>42</v>
      </c>
      <c r="C49" s="37" t="s">
        <v>43</v>
      </c>
      <c r="D49" s="37" t="s">
        <v>177</v>
      </c>
      <c r="E49" s="37" t="s">
        <v>325</v>
      </c>
      <c r="F49" s="37" t="s">
        <v>326</v>
      </c>
      <c r="G49" s="43" t="s">
        <v>327</v>
      </c>
      <c r="H49" s="37" t="s">
        <v>48</v>
      </c>
      <c r="I49" s="73" t="s">
        <v>328</v>
      </c>
      <c r="J49" s="34">
        <v>1177</v>
      </c>
      <c r="K49" s="34">
        <v>1177</v>
      </c>
      <c r="L49" s="33">
        <v>0</v>
      </c>
      <c r="M49" s="33">
        <v>0</v>
      </c>
      <c r="N49" s="73" t="s">
        <v>329</v>
      </c>
      <c r="O49" s="73" t="s">
        <v>330</v>
      </c>
      <c r="P49" s="74">
        <v>1125</v>
      </c>
      <c r="Q49" s="37" t="s">
        <v>56</v>
      </c>
      <c r="R49" s="37" t="s">
        <v>52</v>
      </c>
      <c r="S49" s="37" t="s">
        <v>52</v>
      </c>
      <c r="T49" s="37" t="s">
        <v>53</v>
      </c>
      <c r="U49" s="37" t="s">
        <v>331</v>
      </c>
      <c r="V49" s="37" t="s">
        <v>332</v>
      </c>
      <c r="W49" s="91">
        <v>15924866855</v>
      </c>
      <c r="X49" s="33" t="s">
        <v>56</v>
      </c>
      <c r="Y49" s="124">
        <v>45352</v>
      </c>
      <c r="Z49" s="124">
        <v>45627</v>
      </c>
      <c r="AA49" s="37"/>
      <c r="AB49" s="105" t="s">
        <v>58</v>
      </c>
      <c r="AC49" s="102"/>
      <c r="AD49" s="37"/>
      <c r="AE49" s="35" t="s">
        <v>52</v>
      </c>
      <c r="AF49" s="34">
        <v>1177</v>
      </c>
      <c r="AG49" s="34">
        <v>1177</v>
      </c>
      <c r="AH49" s="37">
        <v>0</v>
      </c>
      <c r="AI49" s="33">
        <f t="shared" si="4"/>
        <v>0</v>
      </c>
    </row>
    <row r="50" s="4" customFormat="1" ht="112" hidden="1" customHeight="1" spans="1:35">
      <c r="A50" s="33">
        <v>42</v>
      </c>
      <c r="B50" s="34" t="s">
        <v>42</v>
      </c>
      <c r="C50" s="37" t="s">
        <v>43</v>
      </c>
      <c r="D50" s="37" t="s">
        <v>177</v>
      </c>
      <c r="E50" s="37" t="s">
        <v>333</v>
      </c>
      <c r="F50" s="37" t="s">
        <v>270</v>
      </c>
      <c r="G50" s="44" t="s">
        <v>334</v>
      </c>
      <c r="H50" s="37" t="s">
        <v>48</v>
      </c>
      <c r="I50" s="73" t="s">
        <v>335</v>
      </c>
      <c r="J50" s="34">
        <v>1326</v>
      </c>
      <c r="K50" s="34">
        <v>1326</v>
      </c>
      <c r="L50" s="33">
        <v>0</v>
      </c>
      <c r="M50" s="33">
        <v>0</v>
      </c>
      <c r="N50" s="73" t="s">
        <v>336</v>
      </c>
      <c r="O50" s="76" t="s">
        <v>337</v>
      </c>
      <c r="P50" s="74">
        <v>386</v>
      </c>
      <c r="Q50" s="37" t="s">
        <v>56</v>
      </c>
      <c r="R50" s="37" t="s">
        <v>52</v>
      </c>
      <c r="S50" s="37" t="s">
        <v>52</v>
      </c>
      <c r="T50" s="37" t="s">
        <v>53</v>
      </c>
      <c r="U50" s="37" t="s">
        <v>275</v>
      </c>
      <c r="V50" s="37" t="s">
        <v>338</v>
      </c>
      <c r="W50" s="91">
        <v>15924705866</v>
      </c>
      <c r="X50" s="33" t="s">
        <v>56</v>
      </c>
      <c r="Y50" s="124">
        <v>45352</v>
      </c>
      <c r="Z50" s="124">
        <v>45627</v>
      </c>
      <c r="AA50" s="43"/>
      <c r="AB50" s="105" t="s">
        <v>58</v>
      </c>
      <c r="AC50" s="102"/>
      <c r="AD50" s="37"/>
      <c r="AE50" s="35" t="s">
        <v>52</v>
      </c>
      <c r="AF50" s="34">
        <v>1326</v>
      </c>
      <c r="AG50" s="34">
        <v>1326</v>
      </c>
      <c r="AH50" s="37">
        <v>0</v>
      </c>
      <c r="AI50" s="33">
        <f t="shared" si="4"/>
        <v>0</v>
      </c>
    </row>
    <row r="51" s="4" customFormat="1" ht="75" hidden="1" customHeight="1" spans="1:35">
      <c r="A51" s="33">
        <v>43</v>
      </c>
      <c r="B51" s="34" t="s">
        <v>42</v>
      </c>
      <c r="C51" s="37" t="s">
        <v>43</v>
      </c>
      <c r="D51" s="37" t="s">
        <v>177</v>
      </c>
      <c r="E51" s="37" t="s">
        <v>339</v>
      </c>
      <c r="F51" s="37" t="s">
        <v>138</v>
      </c>
      <c r="G51" s="43" t="s">
        <v>340</v>
      </c>
      <c r="H51" s="37" t="s">
        <v>48</v>
      </c>
      <c r="I51" s="73" t="s">
        <v>341</v>
      </c>
      <c r="J51" s="34">
        <v>1482</v>
      </c>
      <c r="K51" s="34">
        <v>1482</v>
      </c>
      <c r="L51" s="33">
        <v>0</v>
      </c>
      <c r="M51" s="33">
        <v>0</v>
      </c>
      <c r="N51" s="73" t="s">
        <v>342</v>
      </c>
      <c r="O51" s="73" t="s">
        <v>343</v>
      </c>
      <c r="P51" s="74">
        <v>361</v>
      </c>
      <c r="Q51" s="37" t="s">
        <v>56</v>
      </c>
      <c r="R51" s="37" t="s">
        <v>52</v>
      </c>
      <c r="S51" s="37" t="s">
        <v>52</v>
      </c>
      <c r="T51" s="37" t="s">
        <v>53</v>
      </c>
      <c r="U51" s="37" t="s">
        <v>143</v>
      </c>
      <c r="V51" s="37" t="s">
        <v>144</v>
      </c>
      <c r="W51" s="91">
        <v>18287487666</v>
      </c>
      <c r="X51" s="33" t="s">
        <v>56</v>
      </c>
      <c r="Y51" s="124">
        <v>45352</v>
      </c>
      <c r="Z51" s="124">
        <v>45627</v>
      </c>
      <c r="AA51" s="37"/>
      <c r="AB51" s="105" t="s">
        <v>58</v>
      </c>
      <c r="AC51" s="102"/>
      <c r="AD51" s="37"/>
      <c r="AE51" s="35" t="s">
        <v>52</v>
      </c>
      <c r="AF51" s="34">
        <v>1482</v>
      </c>
      <c r="AG51" s="34">
        <v>1482</v>
      </c>
      <c r="AH51" s="37">
        <v>0</v>
      </c>
      <c r="AI51" s="33">
        <f t="shared" si="4"/>
        <v>0</v>
      </c>
    </row>
    <row r="52" s="4" customFormat="1" ht="79" hidden="1" customHeight="1" spans="1:35">
      <c r="A52" s="33">
        <v>44</v>
      </c>
      <c r="B52" s="34" t="s">
        <v>42</v>
      </c>
      <c r="C52" s="37" t="s">
        <v>43</v>
      </c>
      <c r="D52" s="37" t="s">
        <v>177</v>
      </c>
      <c r="E52" s="37" t="s">
        <v>344</v>
      </c>
      <c r="F52" s="37" t="s">
        <v>248</v>
      </c>
      <c r="G52" s="44" t="s">
        <v>345</v>
      </c>
      <c r="H52" s="37" t="s">
        <v>48</v>
      </c>
      <c r="I52" s="73" t="s">
        <v>346</v>
      </c>
      <c r="J52" s="34">
        <v>1103</v>
      </c>
      <c r="K52" s="34">
        <v>1103</v>
      </c>
      <c r="L52" s="33">
        <v>0</v>
      </c>
      <c r="M52" s="33">
        <v>0</v>
      </c>
      <c r="N52" s="73" t="s">
        <v>347</v>
      </c>
      <c r="O52" s="73" t="s">
        <v>348</v>
      </c>
      <c r="P52" s="74">
        <v>306</v>
      </c>
      <c r="Q52" s="37" t="s">
        <v>56</v>
      </c>
      <c r="R52" s="37" t="s">
        <v>52</v>
      </c>
      <c r="S52" s="37" t="s">
        <v>52</v>
      </c>
      <c r="T52" s="37" t="s">
        <v>53</v>
      </c>
      <c r="U52" s="37" t="s">
        <v>253</v>
      </c>
      <c r="V52" s="37" t="s">
        <v>254</v>
      </c>
      <c r="W52" s="91">
        <v>13577395188</v>
      </c>
      <c r="X52" s="33" t="s">
        <v>56</v>
      </c>
      <c r="Y52" s="124">
        <v>45352</v>
      </c>
      <c r="Z52" s="124">
        <v>45627</v>
      </c>
      <c r="AA52" s="37"/>
      <c r="AB52" s="105" t="s">
        <v>58</v>
      </c>
      <c r="AC52" s="102"/>
      <c r="AD52" s="37"/>
      <c r="AE52" s="35" t="s">
        <v>52</v>
      </c>
      <c r="AF52" s="34">
        <v>1103</v>
      </c>
      <c r="AG52" s="34">
        <v>1103</v>
      </c>
      <c r="AH52" s="37">
        <v>0</v>
      </c>
      <c r="AI52" s="33">
        <f t="shared" si="4"/>
        <v>0</v>
      </c>
    </row>
    <row r="53" s="4" customFormat="1" ht="157" hidden="1" customHeight="1" spans="1:35">
      <c r="A53" s="33">
        <v>45</v>
      </c>
      <c r="B53" s="34" t="s">
        <v>42</v>
      </c>
      <c r="C53" s="33" t="s">
        <v>43</v>
      </c>
      <c r="D53" s="33" t="s">
        <v>177</v>
      </c>
      <c r="E53" s="33" t="s">
        <v>349</v>
      </c>
      <c r="F53" s="33" t="s">
        <v>223</v>
      </c>
      <c r="G53" s="45" t="s">
        <v>350</v>
      </c>
      <c r="H53" s="33" t="s">
        <v>48</v>
      </c>
      <c r="I53" s="66" t="s">
        <v>351</v>
      </c>
      <c r="J53" s="34">
        <v>100</v>
      </c>
      <c r="K53" s="34">
        <v>100</v>
      </c>
      <c r="L53" s="33">
        <v>0</v>
      </c>
      <c r="M53" s="33">
        <v>0</v>
      </c>
      <c r="N53" s="55" t="s">
        <v>4345</v>
      </c>
      <c r="O53" s="66" t="s">
        <v>85</v>
      </c>
      <c r="P53" s="56">
        <v>150</v>
      </c>
      <c r="Q53" s="33" t="s">
        <v>56</v>
      </c>
      <c r="R53" s="33" t="s">
        <v>52</v>
      </c>
      <c r="S53" s="33" t="s">
        <v>52</v>
      </c>
      <c r="T53" s="33" t="s">
        <v>53</v>
      </c>
      <c r="U53" s="33" t="s">
        <v>228</v>
      </c>
      <c r="V53" s="33" t="s">
        <v>229</v>
      </c>
      <c r="W53" s="86">
        <v>13408705686</v>
      </c>
      <c r="X53" s="33" t="s">
        <v>56</v>
      </c>
      <c r="Y53" s="104">
        <v>45352</v>
      </c>
      <c r="Z53" s="104">
        <v>45627</v>
      </c>
      <c r="AA53" s="37"/>
      <c r="AB53" s="105" t="s">
        <v>58</v>
      </c>
      <c r="AC53" s="102"/>
      <c r="AD53" s="37"/>
      <c r="AE53" s="35" t="s">
        <v>56</v>
      </c>
      <c r="AF53" s="34">
        <v>100</v>
      </c>
      <c r="AG53" s="34">
        <v>100</v>
      </c>
      <c r="AH53" s="37">
        <v>0</v>
      </c>
      <c r="AI53" s="33">
        <f t="shared" si="4"/>
        <v>0</v>
      </c>
    </row>
    <row r="54" s="4" customFormat="1" ht="99" hidden="1" customHeight="1" spans="1:35">
      <c r="A54" s="33">
        <v>46</v>
      </c>
      <c r="B54" s="34" t="s">
        <v>42</v>
      </c>
      <c r="C54" s="37" t="s">
        <v>43</v>
      </c>
      <c r="D54" s="37" t="s">
        <v>177</v>
      </c>
      <c r="E54" s="37" t="s">
        <v>353</v>
      </c>
      <c r="F54" s="37" t="s">
        <v>223</v>
      </c>
      <c r="G54" s="43" t="s">
        <v>354</v>
      </c>
      <c r="H54" s="37" t="s">
        <v>48</v>
      </c>
      <c r="I54" s="73" t="s">
        <v>355</v>
      </c>
      <c r="J54" s="34">
        <v>958</v>
      </c>
      <c r="K54" s="34">
        <v>958</v>
      </c>
      <c r="L54" s="33"/>
      <c r="M54" s="33"/>
      <c r="N54" s="73" t="s">
        <v>356</v>
      </c>
      <c r="O54" s="73" t="s">
        <v>357</v>
      </c>
      <c r="P54" s="74">
        <v>1200</v>
      </c>
      <c r="Q54" s="37" t="s">
        <v>56</v>
      </c>
      <c r="R54" s="37" t="s">
        <v>52</v>
      </c>
      <c r="S54" s="37" t="s">
        <v>52</v>
      </c>
      <c r="T54" s="37" t="s">
        <v>53</v>
      </c>
      <c r="U54" s="37" t="s">
        <v>228</v>
      </c>
      <c r="V54" s="37" t="s">
        <v>229</v>
      </c>
      <c r="W54" s="91">
        <v>13408705686</v>
      </c>
      <c r="X54" s="33" t="s">
        <v>56</v>
      </c>
      <c r="Y54" s="124">
        <v>45352</v>
      </c>
      <c r="Z54" s="124">
        <v>45627</v>
      </c>
      <c r="AA54" s="37"/>
      <c r="AB54" s="105" t="s">
        <v>58</v>
      </c>
      <c r="AC54" s="102"/>
      <c r="AD54" s="37"/>
      <c r="AE54" s="35" t="s">
        <v>52</v>
      </c>
      <c r="AF54" s="34">
        <v>958</v>
      </c>
      <c r="AG54" s="34">
        <v>958</v>
      </c>
      <c r="AH54" s="37"/>
      <c r="AI54" s="33">
        <f t="shared" si="4"/>
        <v>0</v>
      </c>
    </row>
    <row r="55" s="4" customFormat="1" ht="102" hidden="1" customHeight="1" spans="1:35">
      <c r="A55" s="33">
        <v>47</v>
      </c>
      <c r="B55" s="34" t="s">
        <v>42</v>
      </c>
      <c r="C55" s="37" t="s">
        <v>43</v>
      </c>
      <c r="D55" s="37" t="s">
        <v>177</v>
      </c>
      <c r="E55" s="37" t="s">
        <v>358</v>
      </c>
      <c r="F55" s="37" t="s">
        <v>68</v>
      </c>
      <c r="G55" s="43" t="s">
        <v>359</v>
      </c>
      <c r="H55" s="37" t="s">
        <v>48</v>
      </c>
      <c r="I55" s="73" t="s">
        <v>360</v>
      </c>
      <c r="J55" s="34">
        <v>826</v>
      </c>
      <c r="K55" s="34">
        <v>826</v>
      </c>
      <c r="L55" s="33">
        <v>0</v>
      </c>
      <c r="M55" s="33">
        <v>0</v>
      </c>
      <c r="N55" s="73" t="s">
        <v>361</v>
      </c>
      <c r="O55" s="76" t="s">
        <v>362</v>
      </c>
      <c r="P55" s="74">
        <v>1138</v>
      </c>
      <c r="Q55" s="37" t="s">
        <v>56</v>
      </c>
      <c r="R55" s="37" t="s">
        <v>52</v>
      </c>
      <c r="S55" s="37" t="s">
        <v>52</v>
      </c>
      <c r="T55" s="37" t="s">
        <v>53</v>
      </c>
      <c r="U55" s="37" t="s">
        <v>363</v>
      </c>
      <c r="V55" s="37" t="s">
        <v>364</v>
      </c>
      <c r="W55" s="91">
        <v>15924765188</v>
      </c>
      <c r="X55" s="33" t="s">
        <v>56</v>
      </c>
      <c r="Y55" s="124">
        <v>45352</v>
      </c>
      <c r="Z55" s="124">
        <v>45657</v>
      </c>
      <c r="AA55" s="37"/>
      <c r="AB55" s="105" t="s">
        <v>58</v>
      </c>
      <c r="AC55" s="102"/>
      <c r="AD55" s="37"/>
      <c r="AE55" s="35" t="s">
        <v>52</v>
      </c>
      <c r="AF55" s="34">
        <v>826</v>
      </c>
      <c r="AG55" s="34">
        <v>826</v>
      </c>
      <c r="AH55" s="37">
        <v>0</v>
      </c>
      <c r="AI55" s="33">
        <f t="shared" si="4"/>
        <v>0</v>
      </c>
    </row>
    <row r="56" s="4" customFormat="1" ht="87" hidden="1" customHeight="1" spans="1:35">
      <c r="A56" s="33">
        <v>48</v>
      </c>
      <c r="B56" s="34" t="s">
        <v>42</v>
      </c>
      <c r="C56" s="37" t="s">
        <v>43</v>
      </c>
      <c r="D56" s="37" t="s">
        <v>177</v>
      </c>
      <c r="E56" s="37" t="s">
        <v>365</v>
      </c>
      <c r="F56" s="37" t="s">
        <v>366</v>
      </c>
      <c r="G56" s="44" t="s">
        <v>4346</v>
      </c>
      <c r="H56" s="37" t="s">
        <v>48</v>
      </c>
      <c r="I56" s="73" t="s">
        <v>368</v>
      </c>
      <c r="J56" s="34">
        <v>1270</v>
      </c>
      <c r="K56" s="34">
        <v>1270</v>
      </c>
      <c r="L56" s="33">
        <v>0</v>
      </c>
      <c r="M56" s="33">
        <v>0</v>
      </c>
      <c r="N56" s="73" t="s">
        <v>369</v>
      </c>
      <c r="O56" s="73" t="s">
        <v>370</v>
      </c>
      <c r="P56" s="74">
        <v>735</v>
      </c>
      <c r="Q56" s="37" t="s">
        <v>56</v>
      </c>
      <c r="R56" s="37" t="s">
        <v>52</v>
      </c>
      <c r="S56" s="37" t="s">
        <v>52</v>
      </c>
      <c r="T56" s="37" t="s">
        <v>53</v>
      </c>
      <c r="U56" s="37" t="s">
        <v>371</v>
      </c>
      <c r="V56" s="37" t="s">
        <v>372</v>
      </c>
      <c r="W56" s="91">
        <v>13988998197</v>
      </c>
      <c r="X56" s="33" t="s">
        <v>56</v>
      </c>
      <c r="Y56" s="124">
        <v>45292</v>
      </c>
      <c r="Z56" s="124">
        <v>45627</v>
      </c>
      <c r="AA56" s="37"/>
      <c r="AB56" s="105" t="s">
        <v>58</v>
      </c>
      <c r="AC56" s="102"/>
      <c r="AD56" s="37"/>
      <c r="AE56" s="35" t="s">
        <v>52</v>
      </c>
      <c r="AF56" s="34">
        <v>1270</v>
      </c>
      <c r="AG56" s="34">
        <v>1270</v>
      </c>
      <c r="AH56" s="37">
        <v>0</v>
      </c>
      <c r="AI56" s="33">
        <f t="shared" si="4"/>
        <v>0</v>
      </c>
    </row>
    <row r="57" s="4" customFormat="1" ht="185" hidden="1" customHeight="1" spans="1:35">
      <c r="A57" s="33">
        <v>49</v>
      </c>
      <c r="B57" s="34" t="s">
        <v>42</v>
      </c>
      <c r="C57" s="37" t="s">
        <v>65</v>
      </c>
      <c r="D57" s="37" t="s">
        <v>128</v>
      </c>
      <c r="E57" s="37" t="s">
        <v>373</v>
      </c>
      <c r="F57" s="37" t="s">
        <v>326</v>
      </c>
      <c r="G57" s="44" t="s">
        <v>374</v>
      </c>
      <c r="H57" s="37" t="s">
        <v>48</v>
      </c>
      <c r="I57" s="73" t="s">
        <v>375</v>
      </c>
      <c r="J57" s="34">
        <v>498</v>
      </c>
      <c r="K57" s="34">
        <v>498</v>
      </c>
      <c r="L57" s="33">
        <v>0</v>
      </c>
      <c r="M57" s="33">
        <v>0</v>
      </c>
      <c r="N57" s="76" t="s">
        <v>376</v>
      </c>
      <c r="O57" s="73" t="s">
        <v>260</v>
      </c>
      <c r="P57" s="74">
        <v>3900</v>
      </c>
      <c r="Q57" s="37" t="s">
        <v>52</v>
      </c>
      <c r="R57" s="37" t="s">
        <v>52</v>
      </c>
      <c r="S57" s="37" t="s">
        <v>52</v>
      </c>
      <c r="T57" s="37" t="s">
        <v>53</v>
      </c>
      <c r="U57" s="37" t="s">
        <v>331</v>
      </c>
      <c r="V57" s="37" t="s">
        <v>332</v>
      </c>
      <c r="W57" s="91">
        <v>15924866855</v>
      </c>
      <c r="X57" s="33" t="s">
        <v>56</v>
      </c>
      <c r="Y57" s="124">
        <v>45292</v>
      </c>
      <c r="Z57" s="124">
        <v>45627</v>
      </c>
      <c r="AA57" s="37"/>
      <c r="AB57" s="105" t="s">
        <v>58</v>
      </c>
      <c r="AC57" s="102"/>
      <c r="AD57" s="37"/>
      <c r="AE57" s="35" t="s">
        <v>52</v>
      </c>
      <c r="AF57" s="34">
        <v>498</v>
      </c>
      <c r="AG57" s="34">
        <v>200</v>
      </c>
      <c r="AH57" s="37">
        <v>0</v>
      </c>
      <c r="AI57" s="33">
        <f t="shared" si="4"/>
        <v>298</v>
      </c>
    </row>
    <row r="58" s="4" customFormat="1" ht="87" hidden="1" customHeight="1" spans="1:35">
      <c r="A58" s="33">
        <v>50</v>
      </c>
      <c r="B58" s="34" t="s">
        <v>42</v>
      </c>
      <c r="C58" s="33" t="s">
        <v>43</v>
      </c>
      <c r="D58" s="33" t="s">
        <v>44</v>
      </c>
      <c r="E58" s="33" t="s">
        <v>377</v>
      </c>
      <c r="F58" s="33" t="s">
        <v>99</v>
      </c>
      <c r="G58" s="33" t="s">
        <v>378</v>
      </c>
      <c r="H58" s="33" t="s">
        <v>48</v>
      </c>
      <c r="I58" s="55" t="s">
        <v>379</v>
      </c>
      <c r="J58" s="34">
        <v>1300</v>
      </c>
      <c r="K58" s="34">
        <v>1300</v>
      </c>
      <c r="L58" s="33">
        <v>0</v>
      </c>
      <c r="M58" s="33">
        <v>0</v>
      </c>
      <c r="N58" s="55" t="s">
        <v>380</v>
      </c>
      <c r="O58" s="55" t="s">
        <v>381</v>
      </c>
      <c r="P58" s="67">
        <v>1052</v>
      </c>
      <c r="Q58" s="33" t="s">
        <v>52</v>
      </c>
      <c r="R58" s="33" t="s">
        <v>52</v>
      </c>
      <c r="S58" s="33" t="s">
        <v>52</v>
      </c>
      <c r="T58" s="33" t="s">
        <v>53</v>
      </c>
      <c r="U58" s="33" t="s">
        <v>104</v>
      </c>
      <c r="V58" s="33" t="s">
        <v>105</v>
      </c>
      <c r="W58" s="86">
        <v>18087486777</v>
      </c>
      <c r="X58" s="33" t="s">
        <v>56</v>
      </c>
      <c r="Y58" s="104">
        <v>45352</v>
      </c>
      <c r="Z58" s="104">
        <v>45657</v>
      </c>
      <c r="AA58" s="85" t="s">
        <v>382</v>
      </c>
      <c r="AB58" s="105" t="s">
        <v>58</v>
      </c>
      <c r="AC58" s="102"/>
      <c r="AD58" s="37"/>
      <c r="AE58" s="35" t="s">
        <v>52</v>
      </c>
      <c r="AF58" s="34">
        <v>1300</v>
      </c>
      <c r="AG58" s="34">
        <v>300</v>
      </c>
      <c r="AH58" s="33">
        <v>0</v>
      </c>
      <c r="AI58" s="33">
        <f t="shared" si="4"/>
        <v>1000</v>
      </c>
    </row>
    <row r="59" s="4" customFormat="1" ht="110" hidden="1" customHeight="1" spans="1:35">
      <c r="A59" s="33">
        <v>51</v>
      </c>
      <c r="B59" s="34" t="s">
        <v>42</v>
      </c>
      <c r="C59" s="33" t="s">
        <v>43</v>
      </c>
      <c r="D59" s="33" t="s">
        <v>44</v>
      </c>
      <c r="E59" s="34" t="s">
        <v>383</v>
      </c>
      <c r="F59" s="37" t="s">
        <v>326</v>
      </c>
      <c r="G59" s="37" t="s">
        <v>384</v>
      </c>
      <c r="H59" s="37" t="s">
        <v>48</v>
      </c>
      <c r="I59" s="73" t="s">
        <v>385</v>
      </c>
      <c r="J59" s="37">
        <v>333.4</v>
      </c>
      <c r="K59" s="34">
        <v>333.4</v>
      </c>
      <c r="L59" s="33">
        <v>0</v>
      </c>
      <c r="M59" s="33">
        <v>0</v>
      </c>
      <c r="N59" s="75" t="s">
        <v>386</v>
      </c>
      <c r="O59" s="73" t="s">
        <v>260</v>
      </c>
      <c r="P59" s="37">
        <v>1650</v>
      </c>
      <c r="Q59" s="37" t="s">
        <v>52</v>
      </c>
      <c r="R59" s="37" t="s">
        <v>52</v>
      </c>
      <c r="S59" s="37" t="s">
        <v>52</v>
      </c>
      <c r="T59" s="37" t="s">
        <v>53</v>
      </c>
      <c r="U59" s="37" t="s">
        <v>331</v>
      </c>
      <c r="V59" s="37" t="s">
        <v>332</v>
      </c>
      <c r="W59" s="91">
        <v>15924866855</v>
      </c>
      <c r="X59" s="33" t="s">
        <v>56</v>
      </c>
      <c r="Y59" s="124">
        <v>45292</v>
      </c>
      <c r="Z59" s="124">
        <v>45627</v>
      </c>
      <c r="AA59" s="37" t="s">
        <v>145</v>
      </c>
      <c r="AB59" s="105" t="s">
        <v>58</v>
      </c>
      <c r="AC59" s="35" t="s">
        <v>4347</v>
      </c>
      <c r="AD59" s="108"/>
      <c r="AE59" s="35" t="s">
        <v>52</v>
      </c>
      <c r="AF59" s="37">
        <v>333.4</v>
      </c>
      <c r="AG59" s="34">
        <v>333.4</v>
      </c>
      <c r="AH59" s="37">
        <v>0</v>
      </c>
      <c r="AI59" s="33">
        <f t="shared" si="4"/>
        <v>0</v>
      </c>
    </row>
    <row r="60" s="3" customFormat="1" ht="132" hidden="1" customHeight="1" spans="1:35">
      <c r="A60" s="33">
        <v>52</v>
      </c>
      <c r="B60" s="34" t="s">
        <v>42</v>
      </c>
      <c r="C60" s="37" t="s">
        <v>43</v>
      </c>
      <c r="D60" s="37" t="s">
        <v>44</v>
      </c>
      <c r="E60" s="37" t="s">
        <v>387</v>
      </c>
      <c r="F60" s="37" t="s">
        <v>53</v>
      </c>
      <c r="G60" s="37" t="s">
        <v>388</v>
      </c>
      <c r="H60" s="37" t="s">
        <v>48</v>
      </c>
      <c r="I60" s="73" t="s">
        <v>389</v>
      </c>
      <c r="J60" s="34">
        <v>1000</v>
      </c>
      <c r="K60" s="34">
        <v>1000</v>
      </c>
      <c r="L60" s="33"/>
      <c r="M60" s="33"/>
      <c r="N60" s="73" t="s">
        <v>390</v>
      </c>
      <c r="O60" s="73" t="s">
        <v>391</v>
      </c>
      <c r="P60" s="74">
        <v>17500</v>
      </c>
      <c r="Q60" s="37" t="s">
        <v>52</v>
      </c>
      <c r="R60" s="37" t="s">
        <v>52</v>
      </c>
      <c r="S60" s="37" t="s">
        <v>52</v>
      </c>
      <c r="T60" s="37" t="s">
        <v>53</v>
      </c>
      <c r="U60" s="37" t="s">
        <v>54</v>
      </c>
      <c r="V60" s="37" t="s">
        <v>55</v>
      </c>
      <c r="W60" s="91">
        <v>18314573946</v>
      </c>
      <c r="X60" s="34" t="s">
        <v>56</v>
      </c>
      <c r="Y60" s="124">
        <v>45292</v>
      </c>
      <c r="Z60" s="124">
        <v>45627</v>
      </c>
      <c r="AA60" s="37"/>
      <c r="AB60" s="105" t="s">
        <v>58</v>
      </c>
      <c r="AC60" s="102"/>
      <c r="AD60" s="37"/>
      <c r="AE60" s="35" t="s">
        <v>52</v>
      </c>
      <c r="AF60" s="34">
        <v>1000</v>
      </c>
      <c r="AG60" s="33">
        <v>200</v>
      </c>
      <c r="AH60" s="37"/>
      <c r="AI60" s="33">
        <f t="shared" si="4"/>
        <v>800</v>
      </c>
    </row>
    <row r="61" s="3" customFormat="1" ht="165" hidden="1" customHeight="1" spans="1:35">
      <c r="A61" s="33">
        <v>53</v>
      </c>
      <c r="B61" s="34" t="s">
        <v>42</v>
      </c>
      <c r="C61" s="33" t="s">
        <v>43</v>
      </c>
      <c r="D61" s="33" t="s">
        <v>44</v>
      </c>
      <c r="E61" s="33" t="s">
        <v>392</v>
      </c>
      <c r="F61" s="33" t="s">
        <v>223</v>
      </c>
      <c r="G61" s="33" t="s">
        <v>393</v>
      </c>
      <c r="H61" s="33" t="s">
        <v>48</v>
      </c>
      <c r="I61" s="55" t="s">
        <v>394</v>
      </c>
      <c r="J61" s="34">
        <v>200</v>
      </c>
      <c r="K61" s="34">
        <v>200</v>
      </c>
      <c r="L61" s="33">
        <v>0</v>
      </c>
      <c r="M61" s="33">
        <v>0</v>
      </c>
      <c r="N61" s="57" t="s">
        <v>395</v>
      </c>
      <c r="O61" s="55" t="s">
        <v>227</v>
      </c>
      <c r="P61" s="67">
        <v>562</v>
      </c>
      <c r="Q61" s="33" t="s">
        <v>52</v>
      </c>
      <c r="R61" s="33" t="s">
        <v>52</v>
      </c>
      <c r="S61" s="33" t="s">
        <v>52</v>
      </c>
      <c r="T61" s="33" t="s">
        <v>53</v>
      </c>
      <c r="U61" s="33" t="s">
        <v>228</v>
      </c>
      <c r="V61" s="33" t="s">
        <v>229</v>
      </c>
      <c r="W61" s="86">
        <v>13408705686</v>
      </c>
      <c r="X61" s="34" t="s">
        <v>56</v>
      </c>
      <c r="Y61" s="104">
        <v>45292</v>
      </c>
      <c r="Z61" s="104">
        <v>45566</v>
      </c>
      <c r="AA61" s="33"/>
      <c r="AB61" s="105" t="s">
        <v>58</v>
      </c>
      <c r="AC61" s="106"/>
      <c r="AD61" s="33"/>
      <c r="AE61" s="35" t="s">
        <v>52</v>
      </c>
      <c r="AF61" s="34">
        <v>200</v>
      </c>
      <c r="AG61" s="33">
        <v>200</v>
      </c>
      <c r="AH61" s="33">
        <v>0</v>
      </c>
      <c r="AI61" s="33">
        <f t="shared" si="4"/>
        <v>0</v>
      </c>
    </row>
    <row r="62" s="3" customFormat="1" ht="152" hidden="1" customHeight="1" spans="1:35">
      <c r="A62" s="33">
        <v>54</v>
      </c>
      <c r="B62" s="34" t="s">
        <v>42</v>
      </c>
      <c r="C62" s="37" t="s">
        <v>43</v>
      </c>
      <c r="D62" s="37" t="s">
        <v>44</v>
      </c>
      <c r="E62" s="37" t="s">
        <v>396</v>
      </c>
      <c r="F62" s="37" t="s">
        <v>223</v>
      </c>
      <c r="G62" s="37" t="s">
        <v>4348</v>
      </c>
      <c r="H62" s="37" t="s">
        <v>48</v>
      </c>
      <c r="I62" s="73" t="s">
        <v>398</v>
      </c>
      <c r="J62" s="34">
        <v>475</v>
      </c>
      <c r="K62" s="34">
        <v>475</v>
      </c>
      <c r="L62" s="33">
        <v>0</v>
      </c>
      <c r="M62" s="33">
        <v>0</v>
      </c>
      <c r="N62" s="76" t="s">
        <v>399</v>
      </c>
      <c r="O62" s="73" t="s">
        <v>400</v>
      </c>
      <c r="P62" s="74">
        <v>1236</v>
      </c>
      <c r="Q62" s="37" t="s">
        <v>52</v>
      </c>
      <c r="R62" s="37" t="s">
        <v>52</v>
      </c>
      <c r="S62" s="37" t="s">
        <v>52</v>
      </c>
      <c r="T62" s="37" t="s">
        <v>53</v>
      </c>
      <c r="U62" s="37" t="s">
        <v>228</v>
      </c>
      <c r="V62" s="37" t="s">
        <v>229</v>
      </c>
      <c r="W62" s="91">
        <v>13408705686</v>
      </c>
      <c r="X62" s="34" t="s">
        <v>56</v>
      </c>
      <c r="Y62" s="124">
        <v>45292</v>
      </c>
      <c r="Z62" s="124">
        <v>45413</v>
      </c>
      <c r="AA62" s="37"/>
      <c r="AB62" s="105" t="s">
        <v>58</v>
      </c>
      <c r="AC62" s="102"/>
      <c r="AD62" s="37"/>
      <c r="AE62" s="35" t="s">
        <v>52</v>
      </c>
      <c r="AF62" s="34">
        <v>475</v>
      </c>
      <c r="AG62" s="33">
        <v>275</v>
      </c>
      <c r="AH62" s="37">
        <v>0</v>
      </c>
      <c r="AI62" s="33">
        <f t="shared" si="4"/>
        <v>200</v>
      </c>
    </row>
    <row r="63" s="3" customFormat="1" ht="332" hidden="1" customHeight="1" spans="1:35">
      <c r="A63" s="33">
        <v>55</v>
      </c>
      <c r="B63" s="34" t="s">
        <v>42</v>
      </c>
      <c r="C63" s="33" t="s">
        <v>43</v>
      </c>
      <c r="D63" s="33" t="s">
        <v>44</v>
      </c>
      <c r="E63" s="34" t="s">
        <v>401</v>
      </c>
      <c r="F63" s="33" t="s">
        <v>402</v>
      </c>
      <c r="G63" s="33" t="s">
        <v>403</v>
      </c>
      <c r="H63" s="33" t="s">
        <v>48</v>
      </c>
      <c r="I63" s="66" t="s">
        <v>404</v>
      </c>
      <c r="J63" s="34">
        <v>160</v>
      </c>
      <c r="K63" s="34">
        <v>160</v>
      </c>
      <c r="L63" s="33">
        <v>0</v>
      </c>
      <c r="M63" s="33">
        <v>0</v>
      </c>
      <c r="N63" s="55" t="s">
        <v>4349</v>
      </c>
      <c r="O63" s="57" t="s">
        <v>406</v>
      </c>
      <c r="P63" s="56">
        <v>500</v>
      </c>
      <c r="Q63" s="33" t="s">
        <v>52</v>
      </c>
      <c r="R63" s="33" t="s">
        <v>52</v>
      </c>
      <c r="S63" s="33" t="s">
        <v>52</v>
      </c>
      <c r="T63" s="33" t="s">
        <v>53</v>
      </c>
      <c r="U63" s="33" t="s">
        <v>407</v>
      </c>
      <c r="V63" s="34" t="s">
        <v>408</v>
      </c>
      <c r="W63" s="87" t="s">
        <v>409</v>
      </c>
      <c r="X63" s="34" t="s">
        <v>56</v>
      </c>
      <c r="Y63" s="104">
        <v>45352</v>
      </c>
      <c r="Z63" s="104">
        <v>45627</v>
      </c>
      <c r="AA63" s="33"/>
      <c r="AB63" s="105" t="s">
        <v>58</v>
      </c>
      <c r="AC63" s="102"/>
      <c r="AD63" s="37"/>
      <c r="AE63" s="35" t="s">
        <v>56</v>
      </c>
      <c r="AF63" s="34">
        <v>160</v>
      </c>
      <c r="AG63" s="34">
        <v>160</v>
      </c>
      <c r="AH63" s="33">
        <v>0</v>
      </c>
      <c r="AI63" s="33">
        <f t="shared" si="4"/>
        <v>0</v>
      </c>
    </row>
    <row r="64" s="3" customFormat="1" ht="75" hidden="1" customHeight="1" spans="1:35">
      <c r="A64" s="33">
        <v>56</v>
      </c>
      <c r="B64" s="34" t="s">
        <v>42</v>
      </c>
      <c r="C64" s="37" t="s">
        <v>43</v>
      </c>
      <c r="D64" s="37" t="s">
        <v>44</v>
      </c>
      <c r="E64" s="46" t="s">
        <v>410</v>
      </c>
      <c r="F64" s="37" t="s">
        <v>91</v>
      </c>
      <c r="G64" s="37" t="s">
        <v>4350</v>
      </c>
      <c r="H64" s="37" t="s">
        <v>48</v>
      </c>
      <c r="I64" s="73" t="s">
        <v>412</v>
      </c>
      <c r="J64" s="34">
        <v>240</v>
      </c>
      <c r="K64" s="34">
        <v>240</v>
      </c>
      <c r="L64" s="33">
        <v>0</v>
      </c>
      <c r="M64" s="33">
        <v>0</v>
      </c>
      <c r="N64" s="73" t="s">
        <v>413</v>
      </c>
      <c r="O64" s="73" t="s">
        <v>414</v>
      </c>
      <c r="P64" s="74">
        <v>950</v>
      </c>
      <c r="Q64" s="37" t="s">
        <v>52</v>
      </c>
      <c r="R64" s="37" t="s">
        <v>52</v>
      </c>
      <c r="S64" s="37" t="s">
        <v>52</v>
      </c>
      <c r="T64" s="37" t="s">
        <v>53</v>
      </c>
      <c r="U64" s="37" t="s">
        <v>95</v>
      </c>
      <c r="V64" s="37" t="s">
        <v>96</v>
      </c>
      <c r="W64" s="91">
        <v>13648747575</v>
      </c>
      <c r="X64" s="33" t="s">
        <v>56</v>
      </c>
      <c r="Y64" s="124">
        <v>45383</v>
      </c>
      <c r="Z64" s="124">
        <v>45413</v>
      </c>
      <c r="AA64" s="37"/>
      <c r="AB64" s="105" t="s">
        <v>58</v>
      </c>
      <c r="AC64" s="102"/>
      <c r="AD64" s="37"/>
      <c r="AE64" s="35" t="s">
        <v>52</v>
      </c>
      <c r="AF64" s="34">
        <v>240</v>
      </c>
      <c r="AG64" s="33">
        <v>240</v>
      </c>
      <c r="AH64" s="37">
        <v>0</v>
      </c>
      <c r="AI64" s="33">
        <f t="shared" si="4"/>
        <v>0</v>
      </c>
    </row>
    <row r="65" s="3" customFormat="1" ht="270" hidden="1" customHeight="1" spans="1:35">
      <c r="A65" s="33">
        <v>57</v>
      </c>
      <c r="B65" s="34" t="s">
        <v>42</v>
      </c>
      <c r="C65" s="34" t="s">
        <v>43</v>
      </c>
      <c r="D65" s="34" t="s">
        <v>44</v>
      </c>
      <c r="E65" s="34" t="s">
        <v>415</v>
      </c>
      <c r="F65" s="34" t="s">
        <v>416</v>
      </c>
      <c r="G65" s="34" t="s">
        <v>417</v>
      </c>
      <c r="H65" s="34" t="s">
        <v>48</v>
      </c>
      <c r="I65" s="58" t="s">
        <v>418</v>
      </c>
      <c r="J65" s="34">
        <v>150</v>
      </c>
      <c r="K65" s="34">
        <v>150</v>
      </c>
      <c r="L65" s="34">
        <v>0</v>
      </c>
      <c r="M65" s="34">
        <v>0</v>
      </c>
      <c r="N65" s="59" t="s">
        <v>419</v>
      </c>
      <c r="O65" s="59" t="s">
        <v>420</v>
      </c>
      <c r="P65" s="34">
        <v>2400</v>
      </c>
      <c r="Q65" s="33" t="s">
        <v>52</v>
      </c>
      <c r="R65" s="33" t="s">
        <v>52</v>
      </c>
      <c r="S65" s="33" t="s">
        <v>52</v>
      </c>
      <c r="T65" s="34" t="s">
        <v>53</v>
      </c>
      <c r="U65" s="34" t="s">
        <v>53</v>
      </c>
      <c r="V65" s="34" t="s">
        <v>421</v>
      </c>
      <c r="W65" s="87" t="s">
        <v>422</v>
      </c>
      <c r="X65" s="34" t="s">
        <v>56</v>
      </c>
      <c r="Y65" s="104">
        <v>45292</v>
      </c>
      <c r="Z65" s="104">
        <v>45627</v>
      </c>
      <c r="AA65" s="37"/>
      <c r="AB65" s="105" t="s">
        <v>58</v>
      </c>
      <c r="AC65" s="35" t="s">
        <v>4314</v>
      </c>
      <c r="AD65" s="37"/>
      <c r="AE65" s="35" t="s">
        <v>56</v>
      </c>
      <c r="AF65" s="34">
        <v>150</v>
      </c>
      <c r="AG65" s="34">
        <v>150</v>
      </c>
      <c r="AH65" s="34">
        <v>0</v>
      </c>
      <c r="AI65" s="33">
        <f t="shared" si="4"/>
        <v>0</v>
      </c>
    </row>
    <row r="66" s="3" customFormat="1" ht="142" hidden="1" customHeight="1" spans="1:35">
      <c r="A66" s="33">
        <v>58</v>
      </c>
      <c r="B66" s="34" t="s">
        <v>42</v>
      </c>
      <c r="C66" s="37" t="s">
        <v>43</v>
      </c>
      <c r="D66" s="37" t="s">
        <v>44</v>
      </c>
      <c r="E66" s="46" t="s">
        <v>423</v>
      </c>
      <c r="F66" s="37" t="s">
        <v>248</v>
      </c>
      <c r="G66" s="37" t="s">
        <v>424</v>
      </c>
      <c r="H66" s="37" t="s">
        <v>48</v>
      </c>
      <c r="I66" s="73" t="s">
        <v>425</v>
      </c>
      <c r="J66" s="34">
        <v>550</v>
      </c>
      <c r="K66" s="34">
        <v>550</v>
      </c>
      <c r="L66" s="33">
        <v>0</v>
      </c>
      <c r="M66" s="33">
        <v>0</v>
      </c>
      <c r="N66" s="73" t="s">
        <v>426</v>
      </c>
      <c r="O66" s="73" t="s">
        <v>427</v>
      </c>
      <c r="P66" s="74">
        <v>3800</v>
      </c>
      <c r="Q66" s="37" t="s">
        <v>52</v>
      </c>
      <c r="R66" s="37" t="s">
        <v>52</v>
      </c>
      <c r="S66" s="37" t="s">
        <v>52</v>
      </c>
      <c r="T66" s="37" t="s">
        <v>53</v>
      </c>
      <c r="U66" s="37" t="s">
        <v>253</v>
      </c>
      <c r="V66" s="37" t="s">
        <v>254</v>
      </c>
      <c r="W66" s="91">
        <v>13577395188</v>
      </c>
      <c r="X66" s="34" t="s">
        <v>56</v>
      </c>
      <c r="Y66" s="124">
        <v>45292</v>
      </c>
      <c r="Z66" s="124">
        <v>45627</v>
      </c>
      <c r="AA66" s="37"/>
      <c r="AB66" s="105" t="s">
        <v>58</v>
      </c>
      <c r="AC66" s="102"/>
      <c r="AD66" s="37"/>
      <c r="AE66" s="35" t="s">
        <v>52</v>
      </c>
      <c r="AF66" s="34">
        <v>550</v>
      </c>
      <c r="AG66" s="33">
        <v>250</v>
      </c>
      <c r="AH66" s="37">
        <v>0</v>
      </c>
      <c r="AI66" s="33">
        <f t="shared" si="4"/>
        <v>300</v>
      </c>
    </row>
    <row r="67" s="3" customFormat="1" ht="88" hidden="1" customHeight="1" spans="1:35">
      <c r="A67" s="33">
        <v>59</v>
      </c>
      <c r="B67" s="34" t="s">
        <v>42</v>
      </c>
      <c r="C67" s="37" t="s">
        <v>43</v>
      </c>
      <c r="D67" s="37" t="s">
        <v>44</v>
      </c>
      <c r="E67" s="46" t="s">
        <v>428</v>
      </c>
      <c r="F67" s="37" t="s">
        <v>256</v>
      </c>
      <c r="G67" s="37" t="s">
        <v>429</v>
      </c>
      <c r="H67" s="37" t="s">
        <v>48</v>
      </c>
      <c r="I67" s="73" t="s">
        <v>430</v>
      </c>
      <c r="J67" s="34">
        <v>480</v>
      </c>
      <c r="K67" s="34">
        <v>480</v>
      </c>
      <c r="L67" s="33">
        <v>0</v>
      </c>
      <c r="M67" s="33">
        <v>0</v>
      </c>
      <c r="N67" s="73" t="s">
        <v>431</v>
      </c>
      <c r="O67" s="75" t="s">
        <v>432</v>
      </c>
      <c r="P67" s="74">
        <v>1415</v>
      </c>
      <c r="Q67" s="37" t="s">
        <v>52</v>
      </c>
      <c r="R67" s="37" t="s">
        <v>52</v>
      </c>
      <c r="S67" s="37" t="s">
        <v>52</v>
      </c>
      <c r="T67" s="37" t="s">
        <v>53</v>
      </c>
      <c r="U67" s="37" t="s">
        <v>261</v>
      </c>
      <c r="V67" s="37" t="s">
        <v>262</v>
      </c>
      <c r="W67" s="91">
        <v>17787401717</v>
      </c>
      <c r="X67" s="34" t="s">
        <v>56</v>
      </c>
      <c r="Y67" s="124">
        <v>45292</v>
      </c>
      <c r="Z67" s="124">
        <v>45627</v>
      </c>
      <c r="AA67" s="37"/>
      <c r="AB67" s="105" t="s">
        <v>58</v>
      </c>
      <c r="AC67" s="102"/>
      <c r="AD67" s="37"/>
      <c r="AE67" s="35" t="s">
        <v>52</v>
      </c>
      <c r="AF67" s="34">
        <v>480</v>
      </c>
      <c r="AG67" s="33">
        <v>200</v>
      </c>
      <c r="AH67" s="37">
        <v>0</v>
      </c>
      <c r="AI67" s="33">
        <f t="shared" si="4"/>
        <v>280</v>
      </c>
    </row>
    <row r="68" s="3" customFormat="1" ht="139" hidden="1" customHeight="1" spans="1:35">
      <c r="A68" s="33">
        <v>60</v>
      </c>
      <c r="B68" s="34" t="s">
        <v>42</v>
      </c>
      <c r="C68" s="33" t="s">
        <v>43</v>
      </c>
      <c r="D68" s="33" t="s">
        <v>44</v>
      </c>
      <c r="E68" s="34" t="s">
        <v>433</v>
      </c>
      <c r="F68" s="33" t="s">
        <v>198</v>
      </c>
      <c r="G68" s="33" t="s">
        <v>434</v>
      </c>
      <c r="H68" s="33" t="s">
        <v>48</v>
      </c>
      <c r="I68" s="55" t="s">
        <v>435</v>
      </c>
      <c r="J68" s="34">
        <v>170.24</v>
      </c>
      <c r="K68" s="34">
        <v>170.24</v>
      </c>
      <c r="L68" s="33">
        <v>0</v>
      </c>
      <c r="M68" s="33">
        <v>0</v>
      </c>
      <c r="N68" s="55" t="s">
        <v>436</v>
      </c>
      <c r="O68" s="55" t="s">
        <v>288</v>
      </c>
      <c r="P68" s="56">
        <v>4135</v>
      </c>
      <c r="Q68" s="33" t="s">
        <v>52</v>
      </c>
      <c r="R68" s="33" t="s">
        <v>52</v>
      </c>
      <c r="S68" s="33" t="s">
        <v>52</v>
      </c>
      <c r="T68" s="33" t="s">
        <v>53</v>
      </c>
      <c r="U68" s="33" t="s">
        <v>203</v>
      </c>
      <c r="V68" s="33" t="s">
        <v>204</v>
      </c>
      <c r="W68" s="86">
        <v>15887905589</v>
      </c>
      <c r="X68" s="34" t="s">
        <v>56</v>
      </c>
      <c r="Y68" s="104">
        <v>45292</v>
      </c>
      <c r="Z68" s="104">
        <v>45627</v>
      </c>
      <c r="AA68" s="37"/>
      <c r="AB68" s="105" t="s">
        <v>58</v>
      </c>
      <c r="AC68" s="102"/>
      <c r="AD68" s="37"/>
      <c r="AE68" s="35" t="s">
        <v>56</v>
      </c>
      <c r="AF68" s="34">
        <v>170.24</v>
      </c>
      <c r="AG68" s="34">
        <v>170.24</v>
      </c>
      <c r="AH68" s="37">
        <v>0</v>
      </c>
      <c r="AI68" s="33">
        <f t="shared" si="4"/>
        <v>0</v>
      </c>
    </row>
    <row r="69" s="3" customFormat="1" ht="80" hidden="1" customHeight="1" spans="1:35">
      <c r="A69" s="33">
        <v>61</v>
      </c>
      <c r="B69" s="34" t="s">
        <v>42</v>
      </c>
      <c r="C69" s="37" t="s">
        <v>43</v>
      </c>
      <c r="D69" s="37" t="s">
        <v>44</v>
      </c>
      <c r="E69" s="46" t="s">
        <v>437</v>
      </c>
      <c r="F69" s="37" t="s">
        <v>215</v>
      </c>
      <c r="G69" s="44" t="s">
        <v>4351</v>
      </c>
      <c r="H69" s="37" t="s">
        <v>48</v>
      </c>
      <c r="I69" s="73" t="s">
        <v>439</v>
      </c>
      <c r="J69" s="34">
        <v>210</v>
      </c>
      <c r="K69" s="34">
        <v>210</v>
      </c>
      <c r="L69" s="33">
        <v>0</v>
      </c>
      <c r="M69" s="33">
        <v>0</v>
      </c>
      <c r="N69" s="73" t="s">
        <v>440</v>
      </c>
      <c r="O69" s="73" t="s">
        <v>441</v>
      </c>
      <c r="P69" s="74">
        <v>370</v>
      </c>
      <c r="Q69" s="37" t="s">
        <v>52</v>
      </c>
      <c r="R69" s="37" t="s">
        <v>52</v>
      </c>
      <c r="S69" s="37" t="s">
        <v>52</v>
      </c>
      <c r="T69" s="37" t="s">
        <v>53</v>
      </c>
      <c r="U69" s="37" t="s">
        <v>220</v>
      </c>
      <c r="V69" s="37" t="s">
        <v>221</v>
      </c>
      <c r="W69" s="91">
        <v>13466005957</v>
      </c>
      <c r="X69" s="34" t="s">
        <v>56</v>
      </c>
      <c r="Y69" s="124">
        <v>45292</v>
      </c>
      <c r="Z69" s="124">
        <v>45627</v>
      </c>
      <c r="AA69" s="37"/>
      <c r="AB69" s="105" t="s">
        <v>58</v>
      </c>
      <c r="AC69" s="102"/>
      <c r="AD69" s="37"/>
      <c r="AE69" s="35" t="s">
        <v>52</v>
      </c>
      <c r="AF69" s="34">
        <v>210</v>
      </c>
      <c r="AG69" s="33">
        <v>210</v>
      </c>
      <c r="AH69" s="37">
        <v>0</v>
      </c>
      <c r="AI69" s="33">
        <f t="shared" si="4"/>
        <v>0</v>
      </c>
    </row>
    <row r="70" s="3" customFormat="1" ht="62" customHeight="1" spans="1:35">
      <c r="A70" s="33">
        <v>62</v>
      </c>
      <c r="B70" s="34" t="s">
        <v>42</v>
      </c>
      <c r="C70" s="37" t="s">
        <v>43</v>
      </c>
      <c r="D70" s="37" t="s">
        <v>44</v>
      </c>
      <c r="E70" s="46" t="s">
        <v>442</v>
      </c>
      <c r="F70" s="37" t="s">
        <v>46</v>
      </c>
      <c r="G70" s="37" t="s">
        <v>443</v>
      </c>
      <c r="H70" s="37" t="s">
        <v>48</v>
      </c>
      <c r="I70" s="73" t="s">
        <v>444</v>
      </c>
      <c r="J70" s="34">
        <v>100</v>
      </c>
      <c r="K70" s="34">
        <v>100</v>
      </c>
      <c r="L70" s="33">
        <v>0</v>
      </c>
      <c r="M70" s="33">
        <v>0</v>
      </c>
      <c r="N70" s="73" t="s">
        <v>445</v>
      </c>
      <c r="O70" s="73" t="s">
        <v>4352</v>
      </c>
      <c r="P70" s="74">
        <v>452</v>
      </c>
      <c r="Q70" s="37" t="s">
        <v>52</v>
      </c>
      <c r="R70" s="37" t="s">
        <v>52</v>
      </c>
      <c r="S70" s="37" t="s">
        <v>52</v>
      </c>
      <c r="T70" s="37" t="s">
        <v>53</v>
      </c>
      <c r="U70" s="37" t="s">
        <v>447</v>
      </c>
      <c r="V70" s="37" t="s">
        <v>448</v>
      </c>
      <c r="W70" s="91">
        <v>15187916398</v>
      </c>
      <c r="X70" s="34" t="s">
        <v>56</v>
      </c>
      <c r="Y70" s="124">
        <v>45383</v>
      </c>
      <c r="Z70" s="124">
        <v>45629</v>
      </c>
      <c r="AA70" s="37"/>
      <c r="AB70" s="105" t="s">
        <v>58</v>
      </c>
      <c r="AC70" s="102"/>
      <c r="AD70" s="37"/>
      <c r="AE70" s="35" t="s">
        <v>52</v>
      </c>
      <c r="AF70" s="34">
        <v>100</v>
      </c>
      <c r="AG70" s="33">
        <v>100</v>
      </c>
      <c r="AH70" s="37">
        <v>0</v>
      </c>
      <c r="AI70" s="33">
        <f t="shared" si="4"/>
        <v>0</v>
      </c>
    </row>
    <row r="71" s="3" customFormat="1" ht="73" hidden="1" customHeight="1" spans="1:35">
      <c r="A71" s="33">
        <v>63</v>
      </c>
      <c r="B71" s="34" t="s">
        <v>42</v>
      </c>
      <c r="C71" s="37" t="s">
        <v>43</v>
      </c>
      <c r="D71" s="37" t="s">
        <v>44</v>
      </c>
      <c r="E71" s="46" t="s">
        <v>449</v>
      </c>
      <c r="F71" s="37" t="s">
        <v>450</v>
      </c>
      <c r="G71" s="37" t="s">
        <v>451</v>
      </c>
      <c r="H71" s="37" t="s">
        <v>48</v>
      </c>
      <c r="I71" s="73" t="s">
        <v>452</v>
      </c>
      <c r="J71" s="34">
        <v>284.8</v>
      </c>
      <c r="K71" s="34">
        <v>284.8</v>
      </c>
      <c r="L71" s="33">
        <v>0</v>
      </c>
      <c r="M71" s="33">
        <v>0</v>
      </c>
      <c r="N71" s="73" t="s">
        <v>453</v>
      </c>
      <c r="O71" s="73" t="s">
        <v>227</v>
      </c>
      <c r="P71" s="74">
        <v>3154</v>
      </c>
      <c r="Q71" s="37" t="s">
        <v>52</v>
      </c>
      <c r="R71" s="37" t="s">
        <v>52</v>
      </c>
      <c r="S71" s="37" t="s">
        <v>52</v>
      </c>
      <c r="T71" s="37" t="s">
        <v>53</v>
      </c>
      <c r="U71" s="37" t="s">
        <v>454</v>
      </c>
      <c r="V71" s="37" t="s">
        <v>455</v>
      </c>
      <c r="W71" s="91">
        <v>18387480109</v>
      </c>
      <c r="X71" s="34" t="s">
        <v>56</v>
      </c>
      <c r="Y71" s="124">
        <v>45323</v>
      </c>
      <c r="Z71" s="124">
        <v>45627</v>
      </c>
      <c r="AA71" s="37"/>
      <c r="AB71" s="105" t="s">
        <v>58</v>
      </c>
      <c r="AC71" s="102"/>
      <c r="AD71" s="37"/>
      <c r="AE71" s="35" t="s">
        <v>52</v>
      </c>
      <c r="AF71" s="34">
        <v>284.8</v>
      </c>
      <c r="AG71" s="33">
        <v>284.8</v>
      </c>
      <c r="AH71" s="37">
        <v>0</v>
      </c>
      <c r="AI71" s="33">
        <f t="shared" si="4"/>
        <v>0</v>
      </c>
    </row>
    <row r="72" s="3" customFormat="1" ht="103" hidden="1" customHeight="1" spans="1:35">
      <c r="A72" s="33">
        <v>64</v>
      </c>
      <c r="B72" s="34" t="s">
        <v>42</v>
      </c>
      <c r="C72" s="37" t="s">
        <v>43</v>
      </c>
      <c r="D72" s="37" t="s">
        <v>44</v>
      </c>
      <c r="E72" s="46" t="s">
        <v>456</v>
      </c>
      <c r="F72" s="37" t="s">
        <v>198</v>
      </c>
      <c r="G72" s="37" t="s">
        <v>457</v>
      </c>
      <c r="H72" s="37" t="s">
        <v>48</v>
      </c>
      <c r="I72" s="73" t="s">
        <v>458</v>
      </c>
      <c r="J72" s="34">
        <v>180</v>
      </c>
      <c r="K72" s="34">
        <v>180</v>
      </c>
      <c r="L72" s="33">
        <v>0</v>
      </c>
      <c r="M72" s="33">
        <v>0</v>
      </c>
      <c r="N72" s="73" t="s">
        <v>459</v>
      </c>
      <c r="O72" s="73" t="s">
        <v>288</v>
      </c>
      <c r="P72" s="74">
        <v>54</v>
      </c>
      <c r="Q72" s="37" t="s">
        <v>52</v>
      </c>
      <c r="R72" s="37" t="s">
        <v>52</v>
      </c>
      <c r="S72" s="37" t="s">
        <v>52</v>
      </c>
      <c r="T72" s="37" t="s">
        <v>53</v>
      </c>
      <c r="U72" s="37" t="s">
        <v>203</v>
      </c>
      <c r="V72" s="33" t="s">
        <v>204</v>
      </c>
      <c r="W72" s="86">
        <v>15887905589</v>
      </c>
      <c r="X72" s="34" t="s">
        <v>56</v>
      </c>
      <c r="Y72" s="126">
        <v>45292</v>
      </c>
      <c r="Z72" s="126">
        <v>45473</v>
      </c>
      <c r="AA72" s="37"/>
      <c r="AB72" s="105" t="s">
        <v>58</v>
      </c>
      <c r="AC72" s="102"/>
      <c r="AD72" s="37"/>
      <c r="AE72" s="35" t="s">
        <v>52</v>
      </c>
      <c r="AF72" s="34">
        <v>180</v>
      </c>
      <c r="AG72" s="33">
        <v>180</v>
      </c>
      <c r="AH72" s="37">
        <v>0</v>
      </c>
      <c r="AI72" s="33">
        <f t="shared" si="4"/>
        <v>0</v>
      </c>
    </row>
    <row r="73" s="3" customFormat="1" ht="120" hidden="1" customHeight="1" spans="1:35">
      <c r="A73" s="33">
        <v>65</v>
      </c>
      <c r="B73" s="34" t="s">
        <v>42</v>
      </c>
      <c r="C73" s="37" t="s">
        <v>43</v>
      </c>
      <c r="D73" s="37" t="s">
        <v>44</v>
      </c>
      <c r="E73" s="46" t="s">
        <v>460</v>
      </c>
      <c r="F73" s="37" t="s">
        <v>270</v>
      </c>
      <c r="G73" s="37" t="s">
        <v>461</v>
      </c>
      <c r="H73" s="37" t="s">
        <v>48</v>
      </c>
      <c r="I73" s="73" t="s">
        <v>462</v>
      </c>
      <c r="J73" s="34">
        <v>370</v>
      </c>
      <c r="K73" s="34">
        <v>370</v>
      </c>
      <c r="L73" s="33">
        <v>0</v>
      </c>
      <c r="M73" s="33">
        <v>0</v>
      </c>
      <c r="N73" s="75" t="s">
        <v>463</v>
      </c>
      <c r="O73" s="73" t="s">
        <v>51</v>
      </c>
      <c r="P73" s="74">
        <v>1085</v>
      </c>
      <c r="Q73" s="37" t="s">
        <v>52</v>
      </c>
      <c r="R73" s="37" t="s">
        <v>52</v>
      </c>
      <c r="S73" s="37" t="s">
        <v>52</v>
      </c>
      <c r="T73" s="37" t="s">
        <v>53</v>
      </c>
      <c r="U73" s="37" t="s">
        <v>275</v>
      </c>
      <c r="V73" s="37" t="s">
        <v>464</v>
      </c>
      <c r="W73" s="91">
        <v>15924705866</v>
      </c>
      <c r="X73" s="34" t="s">
        <v>56</v>
      </c>
      <c r="Y73" s="124">
        <v>45292</v>
      </c>
      <c r="Z73" s="124">
        <v>45627</v>
      </c>
      <c r="AA73" s="37"/>
      <c r="AB73" s="105" t="s">
        <v>58</v>
      </c>
      <c r="AC73" s="102"/>
      <c r="AD73" s="37"/>
      <c r="AE73" s="35" t="s">
        <v>52</v>
      </c>
      <c r="AF73" s="34">
        <v>370</v>
      </c>
      <c r="AG73" s="33">
        <v>370</v>
      </c>
      <c r="AH73" s="37">
        <v>0</v>
      </c>
      <c r="AI73" s="33">
        <f t="shared" ref="AI73:AI136" si="5">AF73-AG73-AH73</f>
        <v>0</v>
      </c>
    </row>
    <row r="74" s="3" customFormat="1" ht="173" hidden="1" customHeight="1" spans="1:35">
      <c r="A74" s="33">
        <v>66</v>
      </c>
      <c r="B74" s="34" t="s">
        <v>42</v>
      </c>
      <c r="C74" s="37" t="s">
        <v>43</v>
      </c>
      <c r="D74" s="37" t="s">
        <v>44</v>
      </c>
      <c r="E74" s="46" t="s">
        <v>465</v>
      </c>
      <c r="F74" s="37" t="s">
        <v>138</v>
      </c>
      <c r="G74" s="37" t="s">
        <v>466</v>
      </c>
      <c r="H74" s="37" t="s">
        <v>48</v>
      </c>
      <c r="I74" s="76" t="s">
        <v>467</v>
      </c>
      <c r="J74" s="34">
        <v>532.9</v>
      </c>
      <c r="K74" s="34">
        <v>532.9</v>
      </c>
      <c r="L74" s="33">
        <v>0</v>
      </c>
      <c r="M74" s="33">
        <v>0</v>
      </c>
      <c r="N74" s="73" t="s">
        <v>468</v>
      </c>
      <c r="O74" s="73" t="s">
        <v>469</v>
      </c>
      <c r="P74" s="74">
        <v>4912</v>
      </c>
      <c r="Q74" s="37" t="s">
        <v>52</v>
      </c>
      <c r="R74" s="37" t="s">
        <v>52</v>
      </c>
      <c r="S74" s="37" t="s">
        <v>52</v>
      </c>
      <c r="T74" s="37" t="s">
        <v>53</v>
      </c>
      <c r="U74" s="37" t="s">
        <v>143</v>
      </c>
      <c r="V74" s="37" t="s">
        <v>144</v>
      </c>
      <c r="W74" s="91">
        <v>18287487666</v>
      </c>
      <c r="X74" s="34" t="s">
        <v>56</v>
      </c>
      <c r="Y74" s="124">
        <v>45352</v>
      </c>
      <c r="Z74" s="124">
        <v>45536</v>
      </c>
      <c r="AA74" s="37"/>
      <c r="AB74" s="105" t="s">
        <v>58</v>
      </c>
      <c r="AC74" s="102"/>
      <c r="AD74" s="37"/>
      <c r="AE74" s="35" t="s">
        <v>52</v>
      </c>
      <c r="AF74" s="34">
        <v>532.9</v>
      </c>
      <c r="AG74" s="33">
        <v>300</v>
      </c>
      <c r="AH74" s="37">
        <v>0</v>
      </c>
      <c r="AI74" s="33">
        <f t="shared" si="5"/>
        <v>232.9</v>
      </c>
    </row>
    <row r="75" s="3" customFormat="1" ht="114" hidden="1" customHeight="1" spans="1:35">
      <c r="A75" s="33">
        <v>67</v>
      </c>
      <c r="B75" s="34" t="s">
        <v>42</v>
      </c>
      <c r="C75" s="33" t="s">
        <v>43</v>
      </c>
      <c r="D75" s="33" t="s">
        <v>44</v>
      </c>
      <c r="E75" s="46" t="s">
        <v>470</v>
      </c>
      <c r="F75" s="33" t="s">
        <v>215</v>
      </c>
      <c r="G75" s="33" t="s">
        <v>471</v>
      </c>
      <c r="H75" s="33" t="s">
        <v>48</v>
      </c>
      <c r="I75" s="55" t="s">
        <v>472</v>
      </c>
      <c r="J75" s="34">
        <v>200</v>
      </c>
      <c r="K75" s="34">
        <v>200</v>
      </c>
      <c r="L75" s="33">
        <v>0</v>
      </c>
      <c r="M75" s="33">
        <v>0</v>
      </c>
      <c r="N75" s="55" t="s">
        <v>473</v>
      </c>
      <c r="O75" s="55" t="s">
        <v>474</v>
      </c>
      <c r="P75" s="67">
        <v>604</v>
      </c>
      <c r="Q75" s="33" t="s">
        <v>52</v>
      </c>
      <c r="R75" s="33" t="s">
        <v>52</v>
      </c>
      <c r="S75" s="33" t="s">
        <v>52</v>
      </c>
      <c r="T75" s="33" t="s">
        <v>53</v>
      </c>
      <c r="U75" s="33" t="s">
        <v>220</v>
      </c>
      <c r="V75" s="33" t="s">
        <v>221</v>
      </c>
      <c r="W75" s="86">
        <v>13466005957</v>
      </c>
      <c r="X75" s="34" t="s">
        <v>56</v>
      </c>
      <c r="Y75" s="104">
        <v>45292</v>
      </c>
      <c r="Z75" s="104">
        <v>45656</v>
      </c>
      <c r="AA75" s="33"/>
      <c r="AB75" s="105" t="s">
        <v>58</v>
      </c>
      <c r="AC75" s="102"/>
      <c r="AD75" s="37"/>
      <c r="AE75" s="35" t="s">
        <v>52</v>
      </c>
      <c r="AF75" s="34">
        <v>200</v>
      </c>
      <c r="AG75" s="33">
        <v>200</v>
      </c>
      <c r="AH75" s="33">
        <v>0</v>
      </c>
      <c r="AI75" s="33">
        <f t="shared" si="5"/>
        <v>0</v>
      </c>
    </row>
    <row r="76" s="3" customFormat="1" ht="118" hidden="1" customHeight="1" spans="1:35">
      <c r="A76" s="33">
        <v>68</v>
      </c>
      <c r="B76" s="34" t="s">
        <v>42</v>
      </c>
      <c r="C76" s="37" t="s">
        <v>43</v>
      </c>
      <c r="D76" s="37" t="s">
        <v>177</v>
      </c>
      <c r="E76" s="46" t="s">
        <v>475</v>
      </c>
      <c r="F76" s="37" t="s">
        <v>292</v>
      </c>
      <c r="G76" s="37" t="s">
        <v>476</v>
      </c>
      <c r="H76" s="37" t="s">
        <v>48</v>
      </c>
      <c r="I76" s="131" t="s">
        <v>477</v>
      </c>
      <c r="J76" s="34">
        <v>119.9</v>
      </c>
      <c r="K76" s="34">
        <v>119.9</v>
      </c>
      <c r="L76" s="33">
        <v>0</v>
      </c>
      <c r="M76" s="33">
        <v>0</v>
      </c>
      <c r="N76" s="73" t="s">
        <v>478</v>
      </c>
      <c r="O76" s="73" t="s">
        <v>479</v>
      </c>
      <c r="P76" s="74">
        <v>178</v>
      </c>
      <c r="Q76" s="37" t="s">
        <v>52</v>
      </c>
      <c r="R76" s="37" t="s">
        <v>52</v>
      </c>
      <c r="S76" s="37" t="s">
        <v>52</v>
      </c>
      <c r="T76" s="37" t="s">
        <v>53</v>
      </c>
      <c r="U76" s="37" t="s">
        <v>297</v>
      </c>
      <c r="V76" s="37" t="s">
        <v>480</v>
      </c>
      <c r="W76" s="91">
        <v>13988914688</v>
      </c>
      <c r="X76" s="34" t="s">
        <v>56</v>
      </c>
      <c r="Y76" s="124">
        <v>45352</v>
      </c>
      <c r="Z76" s="124">
        <v>45627</v>
      </c>
      <c r="AA76" s="37"/>
      <c r="AB76" s="105" t="s">
        <v>58</v>
      </c>
      <c r="AC76" s="102"/>
      <c r="AD76" s="46" t="s">
        <v>4353</v>
      </c>
      <c r="AE76" s="35" t="s">
        <v>52</v>
      </c>
      <c r="AF76" s="34">
        <v>119.9</v>
      </c>
      <c r="AG76" s="33">
        <v>119.9</v>
      </c>
      <c r="AH76" s="37">
        <v>0</v>
      </c>
      <c r="AI76" s="33">
        <f t="shared" si="5"/>
        <v>0</v>
      </c>
    </row>
    <row r="77" s="3" customFormat="1" ht="127" hidden="1" customHeight="1" spans="1:35">
      <c r="A77" s="33">
        <v>69</v>
      </c>
      <c r="B77" s="34" t="s">
        <v>42</v>
      </c>
      <c r="C77" s="37" t="s">
        <v>65</v>
      </c>
      <c r="D77" s="37" t="s">
        <v>128</v>
      </c>
      <c r="E77" s="46" t="s">
        <v>481</v>
      </c>
      <c r="F77" s="37" t="s">
        <v>68</v>
      </c>
      <c r="G77" s="37"/>
      <c r="H77" s="37" t="s">
        <v>48</v>
      </c>
      <c r="I77" s="73" t="s">
        <v>482</v>
      </c>
      <c r="J77" s="34">
        <v>20000</v>
      </c>
      <c r="K77" s="34">
        <v>20000</v>
      </c>
      <c r="L77" s="33">
        <v>0</v>
      </c>
      <c r="M77" s="33">
        <v>0</v>
      </c>
      <c r="N77" s="73" t="s">
        <v>483</v>
      </c>
      <c r="O77" s="73" t="s">
        <v>484</v>
      </c>
      <c r="P77" s="74">
        <v>5000</v>
      </c>
      <c r="Q77" s="37" t="s">
        <v>52</v>
      </c>
      <c r="R77" s="37" t="s">
        <v>52</v>
      </c>
      <c r="S77" s="37" t="s">
        <v>52</v>
      </c>
      <c r="T77" s="37" t="s">
        <v>53</v>
      </c>
      <c r="U77" s="37" t="s">
        <v>54</v>
      </c>
      <c r="V77" s="37" t="s">
        <v>55</v>
      </c>
      <c r="W77" s="91">
        <v>18314573946</v>
      </c>
      <c r="X77" s="34" t="s">
        <v>56</v>
      </c>
      <c r="Y77" s="124">
        <v>45352</v>
      </c>
      <c r="Z77" s="124">
        <v>45657</v>
      </c>
      <c r="AA77" s="37"/>
      <c r="AB77" s="105" t="s">
        <v>58</v>
      </c>
      <c r="AC77" s="102"/>
      <c r="AD77" s="37"/>
      <c r="AE77" s="35" t="s">
        <v>52</v>
      </c>
      <c r="AF77" s="34">
        <v>20000</v>
      </c>
      <c r="AG77" s="33">
        <v>1000</v>
      </c>
      <c r="AH77" s="37">
        <v>0</v>
      </c>
      <c r="AI77" s="33">
        <f t="shared" si="5"/>
        <v>19000</v>
      </c>
    </row>
    <row r="78" s="3" customFormat="1" ht="174" hidden="1" customHeight="1" spans="1:35">
      <c r="A78" s="33">
        <v>70</v>
      </c>
      <c r="B78" s="34" t="s">
        <v>42</v>
      </c>
      <c r="C78" s="37" t="s">
        <v>65</v>
      </c>
      <c r="D78" s="37" t="s">
        <v>128</v>
      </c>
      <c r="E78" s="46" t="s">
        <v>486</v>
      </c>
      <c r="F78" s="37" t="s">
        <v>198</v>
      </c>
      <c r="G78" s="37" t="s">
        <v>487</v>
      </c>
      <c r="H78" s="37" t="s">
        <v>48</v>
      </c>
      <c r="I78" s="73" t="s">
        <v>488</v>
      </c>
      <c r="J78" s="34">
        <v>450</v>
      </c>
      <c r="K78" s="34">
        <v>450</v>
      </c>
      <c r="L78" s="33">
        <v>0</v>
      </c>
      <c r="M78" s="33">
        <v>0</v>
      </c>
      <c r="N78" s="73" t="s">
        <v>489</v>
      </c>
      <c r="O78" s="75" t="s">
        <v>490</v>
      </c>
      <c r="P78" s="74">
        <v>195</v>
      </c>
      <c r="Q78" s="37" t="s">
        <v>52</v>
      </c>
      <c r="R78" s="37" t="s">
        <v>52</v>
      </c>
      <c r="S78" s="37" t="s">
        <v>52</v>
      </c>
      <c r="T78" s="37" t="s">
        <v>53</v>
      </c>
      <c r="U78" s="37" t="s">
        <v>203</v>
      </c>
      <c r="V78" s="33" t="s">
        <v>204</v>
      </c>
      <c r="W78" s="86">
        <v>15887905589</v>
      </c>
      <c r="X78" s="34" t="s">
        <v>56</v>
      </c>
      <c r="Y78" s="124">
        <v>45292</v>
      </c>
      <c r="Z78" s="124">
        <v>45657</v>
      </c>
      <c r="AA78" s="120" t="s">
        <v>491</v>
      </c>
      <c r="AB78" s="105" t="s">
        <v>58</v>
      </c>
      <c r="AC78" s="102"/>
      <c r="AD78" s="120"/>
      <c r="AE78" s="35" t="s">
        <v>52</v>
      </c>
      <c r="AF78" s="34">
        <v>450</v>
      </c>
      <c r="AG78" s="33">
        <v>200</v>
      </c>
      <c r="AH78" s="37">
        <v>0</v>
      </c>
      <c r="AI78" s="33">
        <f t="shared" si="5"/>
        <v>250</v>
      </c>
    </row>
    <row r="79" s="3" customFormat="1" ht="146" hidden="1" customHeight="1" spans="1:35">
      <c r="A79" s="33">
        <v>71</v>
      </c>
      <c r="B79" s="34" t="s">
        <v>42</v>
      </c>
      <c r="C79" s="37" t="s">
        <v>65</v>
      </c>
      <c r="D79" s="37" t="s">
        <v>66</v>
      </c>
      <c r="E79" s="46" t="s">
        <v>492</v>
      </c>
      <c r="F79" s="37" t="s">
        <v>248</v>
      </c>
      <c r="G79" s="37" t="s">
        <v>493</v>
      </c>
      <c r="H79" s="37" t="s">
        <v>48</v>
      </c>
      <c r="I79" s="131" t="s">
        <v>494</v>
      </c>
      <c r="J79" s="34">
        <v>360</v>
      </c>
      <c r="K79" s="34">
        <v>360</v>
      </c>
      <c r="L79" s="33">
        <v>0</v>
      </c>
      <c r="M79" s="33">
        <v>0</v>
      </c>
      <c r="N79" s="73" t="s">
        <v>495</v>
      </c>
      <c r="O79" s="76" t="s">
        <v>496</v>
      </c>
      <c r="P79" s="74">
        <v>156</v>
      </c>
      <c r="Q79" s="37" t="s">
        <v>52</v>
      </c>
      <c r="R79" s="37" t="s">
        <v>52</v>
      </c>
      <c r="S79" s="37" t="s">
        <v>52</v>
      </c>
      <c r="T79" s="37" t="s">
        <v>53</v>
      </c>
      <c r="U79" s="37" t="s">
        <v>253</v>
      </c>
      <c r="V79" s="37" t="s">
        <v>254</v>
      </c>
      <c r="W79" s="91">
        <v>13577395188</v>
      </c>
      <c r="X79" s="34" t="s">
        <v>56</v>
      </c>
      <c r="Y79" s="124">
        <v>45292</v>
      </c>
      <c r="Z79" s="124">
        <v>45627</v>
      </c>
      <c r="AA79" s="37"/>
      <c r="AB79" s="105" t="s">
        <v>58</v>
      </c>
      <c r="AC79" s="102"/>
      <c r="AD79" s="140" t="s">
        <v>497</v>
      </c>
      <c r="AE79" s="35" t="s">
        <v>52</v>
      </c>
      <c r="AF79" s="34">
        <v>360</v>
      </c>
      <c r="AG79" s="33">
        <v>160</v>
      </c>
      <c r="AH79" s="37">
        <v>0</v>
      </c>
      <c r="AI79" s="33">
        <f t="shared" si="5"/>
        <v>200</v>
      </c>
    </row>
    <row r="80" s="3" customFormat="1" ht="102" hidden="1" customHeight="1" spans="1:35">
      <c r="A80" s="33">
        <v>72</v>
      </c>
      <c r="B80" s="34" t="s">
        <v>42</v>
      </c>
      <c r="C80" s="37" t="s">
        <v>65</v>
      </c>
      <c r="D80" s="37" t="s">
        <v>498</v>
      </c>
      <c r="E80" s="46" t="s">
        <v>499</v>
      </c>
      <c r="F80" s="37" t="s">
        <v>99</v>
      </c>
      <c r="G80" s="37" t="s">
        <v>500</v>
      </c>
      <c r="H80" s="37" t="s">
        <v>48</v>
      </c>
      <c r="I80" s="73" t="s">
        <v>501</v>
      </c>
      <c r="J80" s="34">
        <v>300</v>
      </c>
      <c r="K80" s="34">
        <v>300</v>
      </c>
      <c r="L80" s="33">
        <v>0</v>
      </c>
      <c r="M80" s="33">
        <v>0</v>
      </c>
      <c r="N80" s="73" t="s">
        <v>502</v>
      </c>
      <c r="O80" s="73" t="s">
        <v>503</v>
      </c>
      <c r="P80" s="74">
        <v>1161</v>
      </c>
      <c r="Q80" s="37" t="s">
        <v>52</v>
      </c>
      <c r="R80" s="37" t="s">
        <v>52</v>
      </c>
      <c r="S80" s="37" t="s">
        <v>52</v>
      </c>
      <c r="T80" s="37" t="s">
        <v>53</v>
      </c>
      <c r="U80" s="37" t="s">
        <v>104</v>
      </c>
      <c r="V80" s="37" t="s">
        <v>105</v>
      </c>
      <c r="W80" s="91">
        <v>18087486777</v>
      </c>
      <c r="X80" s="34" t="s">
        <v>56</v>
      </c>
      <c r="Y80" s="124">
        <v>45384</v>
      </c>
      <c r="Z80" s="124">
        <v>45628</v>
      </c>
      <c r="AA80" s="37"/>
      <c r="AB80" s="105" t="s">
        <v>58</v>
      </c>
      <c r="AC80" s="102"/>
      <c r="AD80" s="37"/>
      <c r="AE80" s="35" t="s">
        <v>52</v>
      </c>
      <c r="AF80" s="34">
        <v>300</v>
      </c>
      <c r="AG80" s="33">
        <v>150</v>
      </c>
      <c r="AH80" s="37">
        <v>0</v>
      </c>
      <c r="AI80" s="33">
        <f t="shared" si="5"/>
        <v>150</v>
      </c>
    </row>
    <row r="81" s="2" customFormat="1" ht="142" hidden="1" customHeight="1" spans="1:35">
      <c r="A81" s="33">
        <v>73</v>
      </c>
      <c r="B81" s="34" t="s">
        <v>42</v>
      </c>
      <c r="C81" s="33" t="s">
        <v>43</v>
      </c>
      <c r="D81" s="33" t="s">
        <v>44</v>
      </c>
      <c r="E81" s="34" t="s">
        <v>504</v>
      </c>
      <c r="F81" s="37" t="s">
        <v>270</v>
      </c>
      <c r="G81" s="37" t="s">
        <v>505</v>
      </c>
      <c r="H81" s="37" t="s">
        <v>48</v>
      </c>
      <c r="I81" s="73" t="s">
        <v>506</v>
      </c>
      <c r="J81" s="34">
        <v>288.4</v>
      </c>
      <c r="K81" s="34">
        <v>288.4</v>
      </c>
      <c r="L81" s="33"/>
      <c r="M81" s="33"/>
      <c r="N81" s="73" t="s">
        <v>507</v>
      </c>
      <c r="O81" s="73"/>
      <c r="P81" s="132">
        <v>3099</v>
      </c>
      <c r="Q81" s="37" t="s">
        <v>52</v>
      </c>
      <c r="R81" s="37" t="s">
        <v>52</v>
      </c>
      <c r="S81" s="37" t="s">
        <v>52</v>
      </c>
      <c r="T81" s="37" t="s">
        <v>53</v>
      </c>
      <c r="U81" s="37" t="s">
        <v>275</v>
      </c>
      <c r="V81" s="37" t="s">
        <v>508</v>
      </c>
      <c r="W81" s="91">
        <v>13508815282</v>
      </c>
      <c r="X81" s="34" t="s">
        <v>56</v>
      </c>
      <c r="Y81" s="124">
        <v>45310</v>
      </c>
      <c r="Z81" s="124">
        <v>45627</v>
      </c>
      <c r="AA81" s="37"/>
      <c r="AB81" s="105" t="s">
        <v>58</v>
      </c>
      <c r="AC81" s="100"/>
      <c r="AD81" s="140" t="s">
        <v>4354</v>
      </c>
      <c r="AE81" s="35" t="s">
        <v>52</v>
      </c>
      <c r="AF81" s="34">
        <v>288.4</v>
      </c>
      <c r="AG81" s="34">
        <v>288.4</v>
      </c>
      <c r="AH81" s="37"/>
      <c r="AI81" s="33">
        <f t="shared" si="5"/>
        <v>0</v>
      </c>
    </row>
    <row r="82" s="6" customFormat="1" ht="316" hidden="1" customHeight="1" spans="1:35">
      <c r="A82" s="33">
        <v>74</v>
      </c>
      <c r="B82" s="34" t="s">
        <v>42</v>
      </c>
      <c r="C82" s="33" t="s">
        <v>65</v>
      </c>
      <c r="D82" s="33" t="s">
        <v>66</v>
      </c>
      <c r="E82" s="33" t="s">
        <v>752</v>
      </c>
      <c r="F82" s="33" t="s">
        <v>207</v>
      </c>
      <c r="G82" s="45" t="s">
        <v>753</v>
      </c>
      <c r="H82" s="33" t="s">
        <v>48</v>
      </c>
      <c r="I82" s="57" t="s">
        <v>4355</v>
      </c>
      <c r="J82" s="34">
        <v>2000</v>
      </c>
      <c r="K82" s="34">
        <v>2000</v>
      </c>
      <c r="L82" s="33"/>
      <c r="M82" s="33"/>
      <c r="N82" s="55" t="s">
        <v>755</v>
      </c>
      <c r="O82" s="55" t="s">
        <v>78</v>
      </c>
      <c r="P82" s="56" t="s">
        <v>756</v>
      </c>
      <c r="Q82" s="33" t="s">
        <v>52</v>
      </c>
      <c r="R82" s="33" t="s">
        <v>56</v>
      </c>
      <c r="S82" s="33" t="s">
        <v>56</v>
      </c>
      <c r="T82" s="33" t="s">
        <v>757</v>
      </c>
      <c r="U82" s="33" t="s">
        <v>212</v>
      </c>
      <c r="V82" s="33" t="s">
        <v>213</v>
      </c>
      <c r="W82" s="86">
        <v>13529597887</v>
      </c>
      <c r="X82" s="33" t="s">
        <v>56</v>
      </c>
      <c r="Y82" s="104">
        <v>45323</v>
      </c>
      <c r="Z82" s="104">
        <v>45627</v>
      </c>
      <c r="AA82" s="37"/>
      <c r="AB82" s="105" t="s">
        <v>759</v>
      </c>
      <c r="AC82" s="100"/>
      <c r="AD82" s="37"/>
      <c r="AE82" s="35" t="s">
        <v>56</v>
      </c>
      <c r="AF82" s="34">
        <v>2000</v>
      </c>
      <c r="AG82" s="34">
        <v>2000</v>
      </c>
      <c r="AH82" s="37"/>
      <c r="AI82" s="33">
        <f t="shared" si="5"/>
        <v>0</v>
      </c>
    </row>
    <row r="83" s="6" customFormat="1" ht="166" hidden="1" customHeight="1" spans="1:35">
      <c r="A83" s="33">
        <v>75</v>
      </c>
      <c r="B83" s="34" t="s">
        <v>42</v>
      </c>
      <c r="C83" s="33" t="s">
        <v>65</v>
      </c>
      <c r="D83" s="33" t="s">
        <v>66</v>
      </c>
      <c r="E83" s="33" t="s">
        <v>760</v>
      </c>
      <c r="F83" s="33" t="s">
        <v>91</v>
      </c>
      <c r="G83" s="33" t="s">
        <v>761</v>
      </c>
      <c r="H83" s="33" t="s">
        <v>48</v>
      </c>
      <c r="I83" s="55" t="s">
        <v>762</v>
      </c>
      <c r="J83" s="34">
        <v>350</v>
      </c>
      <c r="K83" s="34">
        <v>350</v>
      </c>
      <c r="L83" s="33"/>
      <c r="M83" s="33"/>
      <c r="N83" s="55" t="s">
        <v>763</v>
      </c>
      <c r="O83" s="55" t="s">
        <v>764</v>
      </c>
      <c r="P83" s="56">
        <v>2000</v>
      </c>
      <c r="Q83" s="33" t="s">
        <v>52</v>
      </c>
      <c r="R83" s="33" t="s">
        <v>56</v>
      </c>
      <c r="S83" s="33" t="s">
        <v>56</v>
      </c>
      <c r="T83" s="33" t="s">
        <v>757</v>
      </c>
      <c r="U83" s="33" t="s">
        <v>95</v>
      </c>
      <c r="V83" s="33" t="s">
        <v>765</v>
      </c>
      <c r="W83" s="86">
        <v>13577465091</v>
      </c>
      <c r="X83" s="33" t="s">
        <v>56</v>
      </c>
      <c r="Y83" s="104">
        <v>45323</v>
      </c>
      <c r="Z83" s="104">
        <v>45627</v>
      </c>
      <c r="AA83" s="33"/>
      <c r="AB83" s="105" t="s">
        <v>759</v>
      </c>
      <c r="AC83" s="35" t="s">
        <v>4314</v>
      </c>
      <c r="AD83" s="141"/>
      <c r="AE83" s="35" t="s">
        <v>56</v>
      </c>
      <c r="AF83" s="34">
        <v>350</v>
      </c>
      <c r="AG83" s="34">
        <v>350</v>
      </c>
      <c r="AH83" s="33"/>
      <c r="AI83" s="33">
        <f t="shared" si="5"/>
        <v>0</v>
      </c>
    </row>
    <row r="84" s="6" customFormat="1" ht="144" hidden="1" customHeight="1" spans="1:35">
      <c r="A84" s="33">
        <v>76</v>
      </c>
      <c r="B84" s="34" t="s">
        <v>42</v>
      </c>
      <c r="C84" s="33" t="s">
        <v>65</v>
      </c>
      <c r="D84" s="33" t="s">
        <v>66</v>
      </c>
      <c r="E84" s="33" t="s">
        <v>766</v>
      </c>
      <c r="F84" s="33" t="s">
        <v>292</v>
      </c>
      <c r="G84" s="45" t="s">
        <v>767</v>
      </c>
      <c r="H84" s="33" t="s">
        <v>48</v>
      </c>
      <c r="I84" s="55" t="s">
        <v>768</v>
      </c>
      <c r="J84" s="34">
        <v>450</v>
      </c>
      <c r="K84" s="34">
        <v>450</v>
      </c>
      <c r="L84" s="33"/>
      <c r="M84" s="33"/>
      <c r="N84" s="55" t="s">
        <v>769</v>
      </c>
      <c r="O84" s="55" t="s">
        <v>78</v>
      </c>
      <c r="P84" s="56">
        <v>300</v>
      </c>
      <c r="Q84" s="33" t="s">
        <v>52</v>
      </c>
      <c r="R84" s="33" t="s">
        <v>56</v>
      </c>
      <c r="S84" s="33" t="s">
        <v>52</v>
      </c>
      <c r="T84" s="33" t="s">
        <v>757</v>
      </c>
      <c r="U84" s="33" t="s">
        <v>297</v>
      </c>
      <c r="V84" s="33" t="s">
        <v>298</v>
      </c>
      <c r="W84" s="86">
        <v>18008741541</v>
      </c>
      <c r="X84" s="33" t="s">
        <v>56</v>
      </c>
      <c r="Y84" s="104">
        <v>45323</v>
      </c>
      <c r="Z84" s="104">
        <v>45627</v>
      </c>
      <c r="AA84" s="37"/>
      <c r="AB84" s="105" t="s">
        <v>759</v>
      </c>
      <c r="AC84" s="100"/>
      <c r="AD84" s="142"/>
      <c r="AE84" s="35" t="s">
        <v>56</v>
      </c>
      <c r="AF84" s="34">
        <v>450</v>
      </c>
      <c r="AG84" s="34">
        <v>450</v>
      </c>
      <c r="AH84" s="37"/>
      <c r="AI84" s="33">
        <f t="shared" si="5"/>
        <v>0</v>
      </c>
    </row>
    <row r="85" s="6" customFormat="1" ht="135" hidden="1" customHeight="1" spans="1:35">
      <c r="A85" s="33">
        <v>77</v>
      </c>
      <c r="B85" s="34" t="s">
        <v>42</v>
      </c>
      <c r="C85" s="33" t="s">
        <v>65</v>
      </c>
      <c r="D85" s="33" t="s">
        <v>498</v>
      </c>
      <c r="E85" s="33" t="s">
        <v>770</v>
      </c>
      <c r="F85" s="33" t="s">
        <v>654</v>
      </c>
      <c r="G85" s="33" t="s">
        <v>771</v>
      </c>
      <c r="H85" s="33" t="s">
        <v>75</v>
      </c>
      <c r="I85" s="55" t="s">
        <v>772</v>
      </c>
      <c r="J85" s="34">
        <v>400</v>
      </c>
      <c r="K85" s="34">
        <v>400</v>
      </c>
      <c r="L85" s="33"/>
      <c r="M85" s="33"/>
      <c r="N85" s="55" t="s">
        <v>773</v>
      </c>
      <c r="O85" s="55" t="s">
        <v>774</v>
      </c>
      <c r="P85" s="56">
        <v>765</v>
      </c>
      <c r="Q85" s="33" t="s">
        <v>52</v>
      </c>
      <c r="R85" s="33" t="s">
        <v>56</v>
      </c>
      <c r="S85" s="33" t="s">
        <v>56</v>
      </c>
      <c r="T85" s="33" t="s">
        <v>757</v>
      </c>
      <c r="U85" s="33" t="s">
        <v>658</v>
      </c>
      <c r="V85" s="33" t="s">
        <v>775</v>
      </c>
      <c r="W85" s="86">
        <v>13887465176</v>
      </c>
      <c r="X85" s="33" t="s">
        <v>56</v>
      </c>
      <c r="Y85" s="104">
        <v>45292</v>
      </c>
      <c r="Z85" s="104">
        <v>45627</v>
      </c>
      <c r="AA85" s="37"/>
      <c r="AB85" s="105" t="s">
        <v>759</v>
      </c>
      <c r="AC85" s="100"/>
      <c r="AD85" s="37"/>
      <c r="AE85" s="35" t="s">
        <v>56</v>
      </c>
      <c r="AF85" s="34">
        <v>400</v>
      </c>
      <c r="AG85" s="34">
        <v>400</v>
      </c>
      <c r="AH85" s="37"/>
      <c r="AI85" s="33">
        <f t="shared" si="5"/>
        <v>0</v>
      </c>
    </row>
    <row r="86" s="6" customFormat="1" ht="119" hidden="1" customHeight="1" spans="1:35">
      <c r="A86" s="33">
        <v>78</v>
      </c>
      <c r="B86" s="34" t="s">
        <v>42</v>
      </c>
      <c r="C86" s="33" t="s">
        <v>65</v>
      </c>
      <c r="D86" s="33" t="s">
        <v>66</v>
      </c>
      <c r="E86" s="34" t="s">
        <v>776</v>
      </c>
      <c r="F86" s="33" t="s">
        <v>777</v>
      </c>
      <c r="G86" s="45" t="s">
        <v>778</v>
      </c>
      <c r="H86" s="33" t="s">
        <v>48</v>
      </c>
      <c r="I86" s="55" t="s">
        <v>779</v>
      </c>
      <c r="J86" s="34">
        <v>2400</v>
      </c>
      <c r="K86" s="34">
        <v>2400</v>
      </c>
      <c r="L86" s="33"/>
      <c r="M86" s="33"/>
      <c r="N86" s="55" t="s">
        <v>780</v>
      </c>
      <c r="O86" s="55" t="s">
        <v>764</v>
      </c>
      <c r="P86" s="56">
        <v>335</v>
      </c>
      <c r="Q86" s="33" t="s">
        <v>52</v>
      </c>
      <c r="R86" s="33" t="s">
        <v>56</v>
      </c>
      <c r="S86" s="33" t="s">
        <v>52</v>
      </c>
      <c r="T86" s="33" t="s">
        <v>757</v>
      </c>
      <c r="U86" s="33" t="s">
        <v>781</v>
      </c>
      <c r="V86" s="33" t="s">
        <v>782</v>
      </c>
      <c r="W86" s="86" t="s">
        <v>783</v>
      </c>
      <c r="X86" s="33" t="s">
        <v>56</v>
      </c>
      <c r="Y86" s="104">
        <v>45292</v>
      </c>
      <c r="Z86" s="104">
        <v>45627</v>
      </c>
      <c r="AA86" s="143"/>
      <c r="AB86" s="105" t="s">
        <v>759</v>
      </c>
      <c r="AC86" s="100"/>
      <c r="AD86" s="37"/>
      <c r="AE86" s="35" t="s">
        <v>56</v>
      </c>
      <c r="AF86" s="34">
        <v>2400</v>
      </c>
      <c r="AG86" s="34">
        <v>1800</v>
      </c>
      <c r="AH86" s="37"/>
      <c r="AI86" s="33">
        <f t="shared" si="5"/>
        <v>600</v>
      </c>
    </row>
    <row r="87" s="6" customFormat="1" ht="133" hidden="1" customHeight="1" spans="1:35">
      <c r="A87" s="33">
        <v>79</v>
      </c>
      <c r="B87" s="34" t="s">
        <v>42</v>
      </c>
      <c r="C87" s="33" t="s">
        <v>65</v>
      </c>
      <c r="D87" s="33" t="s">
        <v>66</v>
      </c>
      <c r="E87" s="34" t="s">
        <v>784</v>
      </c>
      <c r="F87" s="33" t="s">
        <v>777</v>
      </c>
      <c r="G87" s="45" t="s">
        <v>778</v>
      </c>
      <c r="H87" s="33" t="s">
        <v>4356</v>
      </c>
      <c r="I87" s="55" t="s">
        <v>785</v>
      </c>
      <c r="J87" s="34">
        <v>1000</v>
      </c>
      <c r="K87" s="34">
        <v>1000</v>
      </c>
      <c r="L87" s="33"/>
      <c r="M87" s="33"/>
      <c r="N87" s="55" t="s">
        <v>786</v>
      </c>
      <c r="O87" s="55" t="s">
        <v>787</v>
      </c>
      <c r="P87" s="56">
        <v>100</v>
      </c>
      <c r="Q87" s="33" t="s">
        <v>52</v>
      </c>
      <c r="R87" s="33" t="s">
        <v>56</v>
      </c>
      <c r="S87" s="33" t="s">
        <v>56</v>
      </c>
      <c r="T87" s="33" t="s">
        <v>757</v>
      </c>
      <c r="U87" s="33" t="s">
        <v>781</v>
      </c>
      <c r="V87" s="33" t="s">
        <v>782</v>
      </c>
      <c r="W87" s="86">
        <v>13529238014</v>
      </c>
      <c r="X87" s="33" t="s">
        <v>56</v>
      </c>
      <c r="Y87" s="104">
        <v>45292</v>
      </c>
      <c r="Z87" s="104">
        <v>45627</v>
      </c>
      <c r="AA87" s="37"/>
      <c r="AB87" s="105" t="s">
        <v>759</v>
      </c>
      <c r="AC87" s="100"/>
      <c r="AD87" s="37"/>
      <c r="AE87" s="35" t="s">
        <v>56</v>
      </c>
      <c r="AF87" s="34">
        <v>1000</v>
      </c>
      <c r="AG87" s="34">
        <v>1000</v>
      </c>
      <c r="AH87" s="37"/>
      <c r="AI87" s="33">
        <f t="shared" si="5"/>
        <v>0</v>
      </c>
    </row>
    <row r="88" s="6" customFormat="1" ht="375" hidden="1" customHeight="1" spans="1:35">
      <c r="A88" s="33">
        <v>80</v>
      </c>
      <c r="B88" s="34" t="s">
        <v>42</v>
      </c>
      <c r="C88" s="33" t="s">
        <v>65</v>
      </c>
      <c r="D88" s="33" t="s">
        <v>66</v>
      </c>
      <c r="E88" s="34" t="s">
        <v>788</v>
      </c>
      <c r="F88" s="33" t="s">
        <v>256</v>
      </c>
      <c r="G88" s="45" t="s">
        <v>789</v>
      </c>
      <c r="H88" s="33" t="s">
        <v>48</v>
      </c>
      <c r="I88" s="66" t="s">
        <v>790</v>
      </c>
      <c r="J88" s="34">
        <v>2018</v>
      </c>
      <c r="K88" s="34">
        <v>2018</v>
      </c>
      <c r="L88" s="33"/>
      <c r="M88" s="33">
        <v>0</v>
      </c>
      <c r="N88" s="55" t="s">
        <v>791</v>
      </c>
      <c r="O88" s="55" t="s">
        <v>787</v>
      </c>
      <c r="P88" s="56">
        <v>2140</v>
      </c>
      <c r="Q88" s="33" t="s">
        <v>52</v>
      </c>
      <c r="R88" s="33" t="s">
        <v>56</v>
      </c>
      <c r="S88" s="33" t="s">
        <v>52</v>
      </c>
      <c r="T88" s="33" t="s">
        <v>757</v>
      </c>
      <c r="U88" s="33" t="s">
        <v>261</v>
      </c>
      <c r="V88" s="33" t="s">
        <v>792</v>
      </c>
      <c r="W88" s="86">
        <v>15887933431</v>
      </c>
      <c r="X88" s="33" t="s">
        <v>56</v>
      </c>
      <c r="Y88" s="104">
        <v>45352</v>
      </c>
      <c r="Z88" s="104">
        <v>45657</v>
      </c>
      <c r="AA88" s="37"/>
      <c r="AB88" s="105" t="s">
        <v>759</v>
      </c>
      <c r="AC88" s="35" t="s">
        <v>4314</v>
      </c>
      <c r="AD88" s="144"/>
      <c r="AE88" s="35" t="s">
        <v>56</v>
      </c>
      <c r="AF88" s="34">
        <v>2018</v>
      </c>
      <c r="AG88" s="34">
        <v>2018</v>
      </c>
      <c r="AH88" s="37"/>
      <c r="AI88" s="33">
        <f t="shared" si="5"/>
        <v>0</v>
      </c>
    </row>
    <row r="89" s="6" customFormat="1" ht="161" hidden="1" customHeight="1" spans="1:35">
      <c r="A89" s="33">
        <v>81</v>
      </c>
      <c r="B89" s="34" t="s">
        <v>42</v>
      </c>
      <c r="C89" s="33" t="s">
        <v>65</v>
      </c>
      <c r="D89" s="33" t="s">
        <v>66</v>
      </c>
      <c r="E89" s="34" t="s">
        <v>793</v>
      </c>
      <c r="F89" s="33" t="s">
        <v>179</v>
      </c>
      <c r="G89" s="45" t="s">
        <v>794</v>
      </c>
      <c r="H89" s="33" t="s">
        <v>48</v>
      </c>
      <c r="I89" s="55" t="s">
        <v>795</v>
      </c>
      <c r="J89" s="34">
        <v>200</v>
      </c>
      <c r="K89" s="34">
        <v>200</v>
      </c>
      <c r="L89" s="33"/>
      <c r="M89" s="33"/>
      <c r="N89" s="66" t="s">
        <v>796</v>
      </c>
      <c r="O89" s="55" t="s">
        <v>78</v>
      </c>
      <c r="P89" s="56">
        <v>1222</v>
      </c>
      <c r="Q89" s="33" t="s">
        <v>52</v>
      </c>
      <c r="R89" s="33" t="s">
        <v>56</v>
      </c>
      <c r="S89" s="33" t="s">
        <v>52</v>
      </c>
      <c r="T89" s="33" t="s">
        <v>757</v>
      </c>
      <c r="U89" s="33" t="s">
        <v>184</v>
      </c>
      <c r="V89" s="33" t="s">
        <v>797</v>
      </c>
      <c r="W89" s="86" t="s">
        <v>798</v>
      </c>
      <c r="X89" s="33" t="s">
        <v>56</v>
      </c>
      <c r="Y89" s="104">
        <v>45383</v>
      </c>
      <c r="Z89" s="104">
        <v>45627</v>
      </c>
      <c r="AA89" s="37"/>
      <c r="AB89" s="105" t="s">
        <v>759</v>
      </c>
      <c r="AC89" s="35" t="s">
        <v>4314</v>
      </c>
      <c r="AD89" s="100"/>
      <c r="AE89" s="35" t="s">
        <v>56</v>
      </c>
      <c r="AF89" s="34">
        <v>200</v>
      </c>
      <c r="AG89" s="34">
        <v>200</v>
      </c>
      <c r="AH89" s="37"/>
      <c r="AI89" s="33">
        <f t="shared" si="5"/>
        <v>0</v>
      </c>
    </row>
    <row r="90" s="6" customFormat="1" ht="200" hidden="1" customHeight="1" spans="1:35">
      <c r="A90" s="33">
        <v>82</v>
      </c>
      <c r="B90" s="34" t="s">
        <v>42</v>
      </c>
      <c r="C90" s="33" t="s">
        <v>65</v>
      </c>
      <c r="D90" s="33" t="s">
        <v>66</v>
      </c>
      <c r="E90" s="33" t="s">
        <v>799</v>
      </c>
      <c r="F90" s="33" t="s">
        <v>91</v>
      </c>
      <c r="G90" s="33" t="s">
        <v>800</v>
      </c>
      <c r="H90" s="33" t="s">
        <v>48</v>
      </c>
      <c r="I90" s="55" t="s">
        <v>801</v>
      </c>
      <c r="J90" s="34">
        <v>2000</v>
      </c>
      <c r="K90" s="34">
        <v>2000</v>
      </c>
      <c r="L90" s="33"/>
      <c r="M90" s="33"/>
      <c r="N90" s="55" t="s">
        <v>802</v>
      </c>
      <c r="O90" s="55" t="s">
        <v>764</v>
      </c>
      <c r="P90" s="56">
        <v>6649</v>
      </c>
      <c r="Q90" s="33" t="s">
        <v>52</v>
      </c>
      <c r="R90" s="33" t="s">
        <v>56</v>
      </c>
      <c r="S90" s="33" t="s">
        <v>56</v>
      </c>
      <c r="T90" s="33" t="s">
        <v>757</v>
      </c>
      <c r="U90" s="33" t="s">
        <v>95</v>
      </c>
      <c r="V90" s="33" t="s">
        <v>803</v>
      </c>
      <c r="W90" s="86">
        <v>18788483576</v>
      </c>
      <c r="X90" s="33" t="s">
        <v>56</v>
      </c>
      <c r="Y90" s="104">
        <v>45383</v>
      </c>
      <c r="Z90" s="104">
        <v>45627</v>
      </c>
      <c r="AA90" s="143"/>
      <c r="AB90" s="105" t="s">
        <v>759</v>
      </c>
      <c r="AC90" s="35" t="s">
        <v>4314</v>
      </c>
      <c r="AD90" s="37"/>
      <c r="AE90" s="35" t="s">
        <v>56</v>
      </c>
      <c r="AF90" s="34">
        <v>2000</v>
      </c>
      <c r="AG90" s="34">
        <v>2000</v>
      </c>
      <c r="AH90" s="37"/>
      <c r="AI90" s="33">
        <f t="shared" si="5"/>
        <v>0</v>
      </c>
    </row>
    <row r="91" s="6" customFormat="1" ht="89.25" spans="1:35">
      <c r="A91" s="33">
        <v>83</v>
      </c>
      <c r="B91" s="34" t="s">
        <v>42</v>
      </c>
      <c r="C91" s="37" t="s">
        <v>65</v>
      </c>
      <c r="D91" s="37" t="s">
        <v>66</v>
      </c>
      <c r="E91" s="37" t="s">
        <v>804</v>
      </c>
      <c r="F91" s="37" t="s">
        <v>46</v>
      </c>
      <c r="G91" s="37" t="s">
        <v>778</v>
      </c>
      <c r="H91" s="37" t="s">
        <v>48</v>
      </c>
      <c r="I91" s="73" t="s">
        <v>805</v>
      </c>
      <c r="J91" s="34">
        <v>3000</v>
      </c>
      <c r="K91" s="34">
        <v>3000</v>
      </c>
      <c r="L91" s="133"/>
      <c r="M91" s="33"/>
      <c r="N91" s="73" t="s">
        <v>806</v>
      </c>
      <c r="O91" s="73" t="s">
        <v>787</v>
      </c>
      <c r="P91" s="74">
        <v>1500</v>
      </c>
      <c r="Q91" s="37" t="s">
        <v>52</v>
      </c>
      <c r="R91" s="37" t="s">
        <v>56</v>
      </c>
      <c r="S91" s="37" t="s">
        <v>56</v>
      </c>
      <c r="T91" s="37" t="s">
        <v>757</v>
      </c>
      <c r="U91" s="37" t="s">
        <v>781</v>
      </c>
      <c r="V91" s="37" t="s">
        <v>782</v>
      </c>
      <c r="W91" s="91">
        <v>13732785627</v>
      </c>
      <c r="X91" s="34" t="s">
        <v>56</v>
      </c>
      <c r="Y91" s="124" t="s">
        <v>4357</v>
      </c>
      <c r="Z91" s="124" t="s">
        <v>4358</v>
      </c>
      <c r="AA91" s="143"/>
      <c r="AB91" s="105" t="s">
        <v>759</v>
      </c>
      <c r="AC91" s="35" t="s">
        <v>4314</v>
      </c>
      <c r="AD91" s="100"/>
      <c r="AE91" s="35" t="s">
        <v>52</v>
      </c>
      <c r="AF91" s="34">
        <v>3000</v>
      </c>
      <c r="AG91" s="33">
        <v>300</v>
      </c>
      <c r="AH91" s="152"/>
      <c r="AI91" s="33">
        <f t="shared" si="5"/>
        <v>2700</v>
      </c>
    </row>
    <row r="92" s="7" customFormat="1" ht="170" hidden="1" customHeight="1" spans="1:35">
      <c r="A92" s="33">
        <v>84</v>
      </c>
      <c r="B92" s="33" t="s">
        <v>42</v>
      </c>
      <c r="C92" s="33" t="s">
        <v>43</v>
      </c>
      <c r="D92" s="33" t="s">
        <v>44</v>
      </c>
      <c r="E92" s="33" t="s">
        <v>807</v>
      </c>
      <c r="F92" s="33" t="s">
        <v>591</v>
      </c>
      <c r="G92" s="33" t="s">
        <v>592</v>
      </c>
      <c r="H92" s="33" t="s">
        <v>48</v>
      </c>
      <c r="I92" s="55" t="s">
        <v>808</v>
      </c>
      <c r="J92" s="33">
        <v>300</v>
      </c>
      <c r="K92" s="34">
        <v>300</v>
      </c>
      <c r="L92" s="134"/>
      <c r="M92" s="33"/>
      <c r="N92" s="55" t="s">
        <v>809</v>
      </c>
      <c r="O92" s="55" t="s">
        <v>227</v>
      </c>
      <c r="P92" s="33">
        <v>585</v>
      </c>
      <c r="Q92" s="33" t="s">
        <v>52</v>
      </c>
      <c r="R92" s="33" t="s">
        <v>56</v>
      </c>
      <c r="S92" s="33" t="s">
        <v>52</v>
      </c>
      <c r="T92" s="33" t="s">
        <v>757</v>
      </c>
      <c r="U92" s="33" t="s">
        <v>597</v>
      </c>
      <c r="V92" s="33" t="s">
        <v>810</v>
      </c>
      <c r="W92" s="86">
        <v>18587396999</v>
      </c>
      <c r="X92" s="33" t="s">
        <v>56</v>
      </c>
      <c r="Y92" s="104">
        <v>45352</v>
      </c>
      <c r="Z92" s="104">
        <v>45627</v>
      </c>
      <c r="AA92" s="143"/>
      <c r="AB92" s="105" t="s">
        <v>759</v>
      </c>
      <c r="AC92" s="35" t="s">
        <v>4314</v>
      </c>
      <c r="AD92" s="108"/>
      <c r="AE92" s="35" t="s">
        <v>56</v>
      </c>
      <c r="AF92" s="37">
        <v>300</v>
      </c>
      <c r="AG92" s="34">
        <v>300</v>
      </c>
      <c r="AH92" s="153"/>
      <c r="AI92" s="33">
        <f t="shared" si="5"/>
        <v>0</v>
      </c>
    </row>
    <row r="93" s="8" customFormat="1" ht="127" customHeight="1" spans="1:35">
      <c r="A93" s="33">
        <v>85</v>
      </c>
      <c r="B93" s="34" t="s">
        <v>42</v>
      </c>
      <c r="C93" s="34" t="s">
        <v>65</v>
      </c>
      <c r="D93" s="34" t="s">
        <v>66</v>
      </c>
      <c r="E93" s="34" t="s">
        <v>811</v>
      </c>
      <c r="F93" s="34" t="s">
        <v>46</v>
      </c>
      <c r="G93" s="34" t="s">
        <v>812</v>
      </c>
      <c r="H93" s="34" t="s">
        <v>48</v>
      </c>
      <c r="I93" s="59" t="s">
        <v>813</v>
      </c>
      <c r="J93" s="34">
        <v>1600</v>
      </c>
      <c r="K93" s="135">
        <v>1600</v>
      </c>
      <c r="L93" s="136"/>
      <c r="M93" s="137"/>
      <c r="N93" s="59" t="s">
        <v>814</v>
      </c>
      <c r="O93" s="59" t="s">
        <v>78</v>
      </c>
      <c r="P93" s="34">
        <v>200</v>
      </c>
      <c r="Q93" s="34" t="s">
        <v>52</v>
      </c>
      <c r="R93" s="34" t="s">
        <v>56</v>
      </c>
      <c r="S93" s="34" t="s">
        <v>56</v>
      </c>
      <c r="T93" s="34" t="s">
        <v>757</v>
      </c>
      <c r="U93" s="34" t="s">
        <v>815</v>
      </c>
      <c r="V93" s="34" t="s">
        <v>816</v>
      </c>
      <c r="W93" s="86">
        <v>13529238014</v>
      </c>
      <c r="X93" s="34" t="s">
        <v>56</v>
      </c>
      <c r="Y93" s="104">
        <v>45352</v>
      </c>
      <c r="Z93" s="104">
        <v>45717</v>
      </c>
      <c r="AA93" s="145"/>
      <c r="AB93" s="105" t="s">
        <v>759</v>
      </c>
      <c r="AC93" s="35" t="s">
        <v>4314</v>
      </c>
      <c r="AD93" s="108"/>
      <c r="AE93" s="35" t="s">
        <v>56</v>
      </c>
      <c r="AF93" s="34">
        <v>1600</v>
      </c>
      <c r="AG93" s="135">
        <v>1600</v>
      </c>
      <c r="AH93" s="154"/>
      <c r="AI93" s="33">
        <f t="shared" si="5"/>
        <v>0</v>
      </c>
    </row>
    <row r="94" s="7" customFormat="1" ht="51" hidden="1" spans="1:35">
      <c r="A94" s="33">
        <v>86</v>
      </c>
      <c r="B94" s="37" t="s">
        <v>42</v>
      </c>
      <c r="C94" s="37" t="s">
        <v>43</v>
      </c>
      <c r="D94" s="37" t="s">
        <v>44</v>
      </c>
      <c r="E94" s="37" t="s">
        <v>817</v>
      </c>
      <c r="F94" s="37" t="s">
        <v>4129</v>
      </c>
      <c r="G94" s="37" t="s">
        <v>818</v>
      </c>
      <c r="H94" s="37" t="s">
        <v>48</v>
      </c>
      <c r="I94" s="59" t="s">
        <v>819</v>
      </c>
      <c r="J94" s="37">
        <v>200</v>
      </c>
      <c r="K94" s="34">
        <v>200</v>
      </c>
      <c r="L94" s="138"/>
      <c r="M94" s="33"/>
      <c r="N94" s="73" t="s">
        <v>820</v>
      </c>
      <c r="O94" s="73" t="s">
        <v>821</v>
      </c>
      <c r="P94" s="37">
        <v>557</v>
      </c>
      <c r="Q94" s="37" t="s">
        <v>52</v>
      </c>
      <c r="R94" s="37" t="s">
        <v>56</v>
      </c>
      <c r="S94" s="37" t="s">
        <v>52</v>
      </c>
      <c r="T94" s="37" t="s">
        <v>757</v>
      </c>
      <c r="U94" s="37" t="s">
        <v>228</v>
      </c>
      <c r="V94" s="37" t="s">
        <v>822</v>
      </c>
      <c r="W94" s="37">
        <v>13408765275</v>
      </c>
      <c r="X94" s="34" t="s">
        <v>56</v>
      </c>
      <c r="Y94" s="126">
        <v>45323</v>
      </c>
      <c r="Z94" s="124">
        <v>45627</v>
      </c>
      <c r="AA94" s="146"/>
      <c r="AB94" s="105" t="s">
        <v>759</v>
      </c>
      <c r="AC94" s="35" t="s">
        <v>4314</v>
      </c>
      <c r="AD94" s="108"/>
      <c r="AE94" s="35" t="s">
        <v>52</v>
      </c>
      <c r="AF94" s="37">
        <v>200</v>
      </c>
      <c r="AG94" s="33">
        <v>200</v>
      </c>
      <c r="AH94" s="138"/>
      <c r="AI94" s="33">
        <f t="shared" si="5"/>
        <v>0</v>
      </c>
    </row>
    <row r="95" s="6" customFormat="1" ht="195" hidden="1" customHeight="1" spans="1:35">
      <c r="A95" s="33">
        <v>87</v>
      </c>
      <c r="B95" s="34" t="s">
        <v>42</v>
      </c>
      <c r="C95" s="33" t="s">
        <v>43</v>
      </c>
      <c r="D95" s="33" t="s">
        <v>44</v>
      </c>
      <c r="E95" s="33" t="s">
        <v>823</v>
      </c>
      <c r="F95" s="33" t="s">
        <v>4129</v>
      </c>
      <c r="G95" s="33" t="s">
        <v>732</v>
      </c>
      <c r="H95" s="33" t="s">
        <v>48</v>
      </c>
      <c r="I95" s="55" t="s">
        <v>824</v>
      </c>
      <c r="J95" s="34">
        <v>190</v>
      </c>
      <c r="K95" s="34">
        <v>190</v>
      </c>
      <c r="L95" s="33"/>
      <c r="M95" s="33"/>
      <c r="N95" s="55" t="s">
        <v>825</v>
      </c>
      <c r="O95" s="55" t="s">
        <v>821</v>
      </c>
      <c r="P95" s="56">
        <v>698</v>
      </c>
      <c r="Q95" s="33" t="s">
        <v>52</v>
      </c>
      <c r="R95" s="33" t="s">
        <v>56</v>
      </c>
      <c r="S95" s="33" t="s">
        <v>52</v>
      </c>
      <c r="T95" s="33" t="s">
        <v>757</v>
      </c>
      <c r="U95" s="33" t="s">
        <v>228</v>
      </c>
      <c r="V95" s="33" t="s">
        <v>822</v>
      </c>
      <c r="W95" s="86">
        <v>13408765275</v>
      </c>
      <c r="X95" s="33" t="s">
        <v>56</v>
      </c>
      <c r="Y95" s="104">
        <v>45323</v>
      </c>
      <c r="Z95" s="104">
        <v>45627</v>
      </c>
      <c r="AA95" s="37"/>
      <c r="AB95" s="105" t="s">
        <v>759</v>
      </c>
      <c r="AC95" s="100"/>
      <c r="AD95" s="37"/>
      <c r="AE95" s="35" t="s">
        <v>56</v>
      </c>
      <c r="AF95" s="34">
        <v>190</v>
      </c>
      <c r="AG95" s="34">
        <v>190</v>
      </c>
      <c r="AH95" s="37"/>
      <c r="AI95" s="33">
        <f t="shared" si="5"/>
        <v>0</v>
      </c>
    </row>
    <row r="96" s="6" customFormat="1" ht="261" hidden="1" customHeight="1" spans="1:35">
      <c r="A96" s="33">
        <v>88</v>
      </c>
      <c r="B96" s="34" t="s">
        <v>42</v>
      </c>
      <c r="C96" s="33" t="s">
        <v>65</v>
      </c>
      <c r="D96" s="33" t="s">
        <v>498</v>
      </c>
      <c r="E96" s="33" t="s">
        <v>826</v>
      </c>
      <c r="F96" s="33" t="s">
        <v>179</v>
      </c>
      <c r="G96" s="33" t="s">
        <v>827</v>
      </c>
      <c r="H96" s="33" t="s">
        <v>75</v>
      </c>
      <c r="I96" s="66" t="s">
        <v>828</v>
      </c>
      <c r="J96" s="34">
        <v>200</v>
      </c>
      <c r="K96" s="34">
        <v>200</v>
      </c>
      <c r="L96" s="33"/>
      <c r="M96" s="33"/>
      <c r="N96" s="55" t="s">
        <v>829</v>
      </c>
      <c r="O96" s="55" t="s">
        <v>764</v>
      </c>
      <c r="P96" s="56">
        <v>1665</v>
      </c>
      <c r="Q96" s="33" t="s">
        <v>52</v>
      </c>
      <c r="R96" s="33" t="s">
        <v>56</v>
      </c>
      <c r="S96" s="33" t="s">
        <v>52</v>
      </c>
      <c r="T96" s="33" t="s">
        <v>757</v>
      </c>
      <c r="U96" s="33" t="s">
        <v>184</v>
      </c>
      <c r="V96" s="33" t="s">
        <v>797</v>
      </c>
      <c r="W96" s="86">
        <v>15974630405</v>
      </c>
      <c r="X96" s="33" t="s">
        <v>56</v>
      </c>
      <c r="Y96" s="104">
        <v>45383</v>
      </c>
      <c r="Z96" s="104">
        <v>45627</v>
      </c>
      <c r="AA96" s="37"/>
      <c r="AB96" s="105" t="s">
        <v>759</v>
      </c>
      <c r="AC96" s="100"/>
      <c r="AD96" s="119"/>
      <c r="AE96" s="35" t="s">
        <v>56</v>
      </c>
      <c r="AF96" s="34">
        <v>200</v>
      </c>
      <c r="AG96" s="34">
        <v>200</v>
      </c>
      <c r="AH96" s="37"/>
      <c r="AI96" s="33">
        <f t="shared" si="5"/>
        <v>0</v>
      </c>
    </row>
    <row r="97" s="3" customFormat="1" ht="221" hidden="1" customHeight="1" spans="1:35">
      <c r="A97" s="33">
        <v>89</v>
      </c>
      <c r="B97" s="33" t="s">
        <v>42</v>
      </c>
      <c r="C97" s="33" t="s">
        <v>43</v>
      </c>
      <c r="D97" s="33" t="s">
        <v>44</v>
      </c>
      <c r="E97" s="33" t="s">
        <v>830</v>
      </c>
      <c r="F97" s="33" t="s">
        <v>138</v>
      </c>
      <c r="G97" s="33" t="s">
        <v>831</v>
      </c>
      <c r="H97" s="33" t="s">
        <v>48</v>
      </c>
      <c r="I97" s="55" t="s">
        <v>832</v>
      </c>
      <c r="J97" s="33">
        <v>200</v>
      </c>
      <c r="K97" s="34">
        <v>200</v>
      </c>
      <c r="L97" s="33"/>
      <c r="M97" s="33"/>
      <c r="N97" s="66" t="s">
        <v>833</v>
      </c>
      <c r="O97" s="55" t="s">
        <v>729</v>
      </c>
      <c r="P97" s="33">
        <v>423</v>
      </c>
      <c r="Q97" s="33" t="s">
        <v>52</v>
      </c>
      <c r="R97" s="33" t="s">
        <v>56</v>
      </c>
      <c r="S97" s="33" t="s">
        <v>56</v>
      </c>
      <c r="T97" s="33" t="s">
        <v>757</v>
      </c>
      <c r="U97" s="33" t="s">
        <v>143</v>
      </c>
      <c r="V97" s="34" t="s">
        <v>144</v>
      </c>
      <c r="W97" s="87">
        <v>18287487666</v>
      </c>
      <c r="X97" s="33" t="s">
        <v>56</v>
      </c>
      <c r="Y97" s="114">
        <v>45383</v>
      </c>
      <c r="Z97" s="104">
        <v>45627</v>
      </c>
      <c r="AA97" s="147"/>
      <c r="AB97" s="148" t="s">
        <v>759</v>
      </c>
      <c r="AC97" s="35" t="s">
        <v>4314</v>
      </c>
      <c r="AD97" s="138"/>
      <c r="AE97" s="35" t="s">
        <v>56</v>
      </c>
      <c r="AF97" s="37">
        <v>200</v>
      </c>
      <c r="AG97" s="34">
        <v>200</v>
      </c>
      <c r="AH97" s="37"/>
      <c r="AI97" s="33">
        <f t="shared" si="5"/>
        <v>0</v>
      </c>
    </row>
    <row r="98" s="3" customFormat="1" ht="229" customHeight="1" spans="1:35">
      <c r="A98" s="33">
        <v>90</v>
      </c>
      <c r="B98" s="37" t="s">
        <v>42</v>
      </c>
      <c r="C98" s="37" t="s">
        <v>65</v>
      </c>
      <c r="D98" s="37" t="s">
        <v>66</v>
      </c>
      <c r="E98" s="37" t="s">
        <v>834</v>
      </c>
      <c r="F98" s="37" t="s">
        <v>46</v>
      </c>
      <c r="G98" s="37" t="s">
        <v>835</v>
      </c>
      <c r="H98" s="37" t="s">
        <v>48</v>
      </c>
      <c r="I98" s="59" t="s">
        <v>836</v>
      </c>
      <c r="J98" s="37">
        <v>210</v>
      </c>
      <c r="K98" s="34">
        <v>210</v>
      </c>
      <c r="L98" s="139"/>
      <c r="M98" s="33"/>
      <c r="N98" s="76" t="s">
        <v>837</v>
      </c>
      <c r="O98" s="73" t="s">
        <v>78</v>
      </c>
      <c r="P98" s="37">
        <v>140</v>
      </c>
      <c r="Q98" s="37" t="s">
        <v>52</v>
      </c>
      <c r="R98" s="37" t="s">
        <v>56</v>
      </c>
      <c r="S98" s="37" t="s">
        <v>52</v>
      </c>
      <c r="T98" s="37" t="s">
        <v>757</v>
      </c>
      <c r="U98" s="37" t="s">
        <v>447</v>
      </c>
      <c r="V98" s="37" t="s">
        <v>838</v>
      </c>
      <c r="W98" s="86">
        <v>13529898336</v>
      </c>
      <c r="X98" s="34" t="s">
        <v>56</v>
      </c>
      <c r="Y98" s="126">
        <v>45352</v>
      </c>
      <c r="Z98" s="126">
        <v>45627</v>
      </c>
      <c r="AA98" s="149"/>
      <c r="AB98" s="148" t="s">
        <v>759</v>
      </c>
      <c r="AC98" s="35" t="s">
        <v>4314</v>
      </c>
      <c r="AD98" s="138"/>
      <c r="AE98" s="35" t="s">
        <v>52</v>
      </c>
      <c r="AF98" s="37">
        <v>210</v>
      </c>
      <c r="AG98" s="33">
        <v>210</v>
      </c>
      <c r="AH98" s="155"/>
      <c r="AI98" s="33">
        <f t="shared" si="5"/>
        <v>0</v>
      </c>
    </row>
    <row r="99" s="9" customFormat="1" ht="104" hidden="1" customHeight="1" spans="1:35">
      <c r="A99" s="33">
        <v>91</v>
      </c>
      <c r="B99" s="34" t="s">
        <v>42</v>
      </c>
      <c r="C99" s="33" t="s">
        <v>43</v>
      </c>
      <c r="D99" s="33" t="s">
        <v>44</v>
      </c>
      <c r="E99" s="33" t="s">
        <v>4359</v>
      </c>
      <c r="F99" s="33" t="s">
        <v>366</v>
      </c>
      <c r="G99" s="33" t="s">
        <v>4360</v>
      </c>
      <c r="H99" s="33" t="s">
        <v>48</v>
      </c>
      <c r="I99" s="55" t="s">
        <v>841</v>
      </c>
      <c r="J99" s="34">
        <v>188</v>
      </c>
      <c r="K99" s="34">
        <v>188</v>
      </c>
      <c r="L99" s="33"/>
      <c r="M99" s="33"/>
      <c r="N99" s="55" t="s">
        <v>842</v>
      </c>
      <c r="O99" s="55" t="s">
        <v>843</v>
      </c>
      <c r="P99" s="56">
        <v>2678</v>
      </c>
      <c r="Q99" s="33" t="s">
        <v>52</v>
      </c>
      <c r="R99" s="33" t="s">
        <v>56</v>
      </c>
      <c r="S99" s="33" t="s">
        <v>52</v>
      </c>
      <c r="T99" s="33" t="s">
        <v>757</v>
      </c>
      <c r="U99" s="33" t="s">
        <v>371</v>
      </c>
      <c r="V99" s="33" t="s">
        <v>372</v>
      </c>
      <c r="W99" s="86" t="s">
        <v>844</v>
      </c>
      <c r="X99" s="33" t="s">
        <v>56</v>
      </c>
      <c r="Y99" s="104">
        <v>45348</v>
      </c>
      <c r="Z99" s="114">
        <v>45473</v>
      </c>
      <c r="AA99" s="33"/>
      <c r="AB99" s="105" t="s">
        <v>759</v>
      </c>
      <c r="AC99" s="150"/>
      <c r="AD99" s="33"/>
      <c r="AE99" s="35" t="s">
        <v>56</v>
      </c>
      <c r="AF99" s="34">
        <v>188</v>
      </c>
      <c r="AG99" s="34">
        <v>188</v>
      </c>
      <c r="AH99" s="33"/>
      <c r="AI99" s="33">
        <f t="shared" si="5"/>
        <v>0</v>
      </c>
    </row>
    <row r="100" s="6" customFormat="1" ht="182" hidden="1" customHeight="1" spans="1:35">
      <c r="A100" s="33">
        <v>92</v>
      </c>
      <c r="B100" s="34" t="s">
        <v>42</v>
      </c>
      <c r="C100" s="33" t="s">
        <v>65</v>
      </c>
      <c r="D100" s="33" t="s">
        <v>498</v>
      </c>
      <c r="E100" s="33" t="s">
        <v>847</v>
      </c>
      <c r="F100" s="33" t="s">
        <v>256</v>
      </c>
      <c r="G100" s="33" t="s">
        <v>848</v>
      </c>
      <c r="H100" s="33" t="s">
        <v>48</v>
      </c>
      <c r="I100" s="55" t="s">
        <v>849</v>
      </c>
      <c r="J100" s="34">
        <v>100</v>
      </c>
      <c r="K100" s="34">
        <v>100</v>
      </c>
      <c r="L100" s="33"/>
      <c r="M100" s="33"/>
      <c r="N100" s="55" t="s">
        <v>850</v>
      </c>
      <c r="O100" s="55" t="s">
        <v>851</v>
      </c>
      <c r="P100" s="56">
        <v>2210</v>
      </c>
      <c r="Q100" s="33" t="s">
        <v>52</v>
      </c>
      <c r="R100" s="33" t="s">
        <v>56</v>
      </c>
      <c r="S100" s="33" t="s">
        <v>56</v>
      </c>
      <c r="T100" s="33" t="s">
        <v>757</v>
      </c>
      <c r="U100" s="33" t="s">
        <v>261</v>
      </c>
      <c r="V100" s="33" t="s">
        <v>852</v>
      </c>
      <c r="W100" s="86">
        <v>13988933477</v>
      </c>
      <c r="X100" s="33" t="s">
        <v>56</v>
      </c>
      <c r="Y100" s="104">
        <v>45292</v>
      </c>
      <c r="Z100" s="114">
        <v>45627</v>
      </c>
      <c r="AA100" s="37"/>
      <c r="AB100" s="105" t="s">
        <v>759</v>
      </c>
      <c r="AC100" s="100"/>
      <c r="AD100" s="37"/>
      <c r="AE100" s="35" t="s">
        <v>56</v>
      </c>
      <c r="AF100" s="34">
        <v>100</v>
      </c>
      <c r="AG100" s="34">
        <v>100</v>
      </c>
      <c r="AH100" s="37"/>
      <c r="AI100" s="33">
        <f t="shared" si="5"/>
        <v>0</v>
      </c>
    </row>
    <row r="101" s="6" customFormat="1" ht="189" hidden="1" customHeight="1" spans="1:35">
      <c r="A101" s="33">
        <v>93</v>
      </c>
      <c r="B101" s="34" t="s">
        <v>42</v>
      </c>
      <c r="C101" s="33" t="s">
        <v>43</v>
      </c>
      <c r="D101" s="33" t="s">
        <v>853</v>
      </c>
      <c r="E101" s="129" t="s">
        <v>854</v>
      </c>
      <c r="F101" s="33" t="s">
        <v>91</v>
      </c>
      <c r="G101" s="33" t="s">
        <v>855</v>
      </c>
      <c r="H101" s="33" t="s">
        <v>48</v>
      </c>
      <c r="I101" s="55" t="s">
        <v>4361</v>
      </c>
      <c r="J101" s="34">
        <v>1058</v>
      </c>
      <c r="K101" s="34">
        <v>1058</v>
      </c>
      <c r="L101" s="33"/>
      <c r="M101" s="33"/>
      <c r="N101" s="55" t="s">
        <v>857</v>
      </c>
      <c r="O101" s="55" t="s">
        <v>858</v>
      </c>
      <c r="P101" s="56">
        <v>48753</v>
      </c>
      <c r="Q101" s="33" t="s">
        <v>52</v>
      </c>
      <c r="R101" s="33" t="s">
        <v>56</v>
      </c>
      <c r="S101" s="33" t="s">
        <v>52</v>
      </c>
      <c r="T101" s="33" t="s">
        <v>757</v>
      </c>
      <c r="U101" s="33" t="s">
        <v>95</v>
      </c>
      <c r="V101" s="33" t="s">
        <v>96</v>
      </c>
      <c r="W101" s="86">
        <v>13648747575</v>
      </c>
      <c r="X101" s="33" t="s">
        <v>56</v>
      </c>
      <c r="Y101" s="104">
        <v>45413</v>
      </c>
      <c r="Z101" s="114">
        <v>45628</v>
      </c>
      <c r="AA101" s="37"/>
      <c r="AB101" s="148" t="s">
        <v>759</v>
      </c>
      <c r="AC101" s="35" t="s">
        <v>4314</v>
      </c>
      <c r="AD101" s="37"/>
      <c r="AE101" s="35" t="s">
        <v>56</v>
      </c>
      <c r="AF101" s="34">
        <v>1058</v>
      </c>
      <c r="AG101" s="34">
        <v>1058</v>
      </c>
      <c r="AH101" s="37"/>
      <c r="AI101" s="33">
        <f t="shared" si="5"/>
        <v>0</v>
      </c>
    </row>
    <row r="102" s="6" customFormat="1" ht="172" hidden="1" customHeight="1" spans="1:35">
      <c r="A102" s="33">
        <v>94</v>
      </c>
      <c r="B102" s="34" t="s">
        <v>42</v>
      </c>
      <c r="C102" s="33" t="s">
        <v>65</v>
      </c>
      <c r="D102" s="33" t="s">
        <v>66</v>
      </c>
      <c r="E102" s="129" t="s">
        <v>859</v>
      </c>
      <c r="F102" s="33" t="s">
        <v>198</v>
      </c>
      <c r="G102" s="33" t="s">
        <v>860</v>
      </c>
      <c r="H102" s="33" t="s">
        <v>48</v>
      </c>
      <c r="I102" s="55" t="s">
        <v>861</v>
      </c>
      <c r="J102" s="34">
        <v>980</v>
      </c>
      <c r="K102" s="34">
        <v>980</v>
      </c>
      <c r="L102" s="33"/>
      <c r="M102" s="33"/>
      <c r="N102" s="55" t="s">
        <v>862</v>
      </c>
      <c r="O102" s="55" t="s">
        <v>863</v>
      </c>
      <c r="P102" s="56">
        <v>1300</v>
      </c>
      <c r="Q102" s="33" t="s">
        <v>52</v>
      </c>
      <c r="R102" s="33" t="s">
        <v>56</v>
      </c>
      <c r="S102" s="33" t="s">
        <v>56</v>
      </c>
      <c r="T102" s="33" t="s">
        <v>757</v>
      </c>
      <c r="U102" s="33" t="s">
        <v>203</v>
      </c>
      <c r="V102" s="33" t="s">
        <v>204</v>
      </c>
      <c r="W102" s="86">
        <v>15887905589</v>
      </c>
      <c r="X102" s="33" t="s">
        <v>56</v>
      </c>
      <c r="Y102" s="104">
        <v>45352</v>
      </c>
      <c r="Z102" s="114">
        <v>45656</v>
      </c>
      <c r="AA102" s="37"/>
      <c r="AB102" s="148" t="s">
        <v>759</v>
      </c>
      <c r="AC102" s="35" t="s">
        <v>4314</v>
      </c>
      <c r="AD102" s="37"/>
      <c r="AE102" s="35" t="s">
        <v>56</v>
      </c>
      <c r="AF102" s="34">
        <v>980</v>
      </c>
      <c r="AG102" s="34">
        <v>980</v>
      </c>
      <c r="AH102" s="37"/>
      <c r="AI102" s="33">
        <f t="shared" si="5"/>
        <v>0</v>
      </c>
    </row>
    <row r="103" s="2" customFormat="1" ht="120" hidden="1" customHeight="1" spans="1:35">
      <c r="A103" s="33">
        <v>95</v>
      </c>
      <c r="B103" s="34" t="s">
        <v>864</v>
      </c>
      <c r="C103" s="33" t="s">
        <v>865</v>
      </c>
      <c r="D103" s="33" t="s">
        <v>866</v>
      </c>
      <c r="E103" s="130" t="s">
        <v>867</v>
      </c>
      <c r="F103" s="33" t="s">
        <v>198</v>
      </c>
      <c r="G103" s="33" t="s">
        <v>860</v>
      </c>
      <c r="H103" s="33" t="s">
        <v>48</v>
      </c>
      <c r="I103" s="55" t="s">
        <v>868</v>
      </c>
      <c r="J103" s="34">
        <v>30</v>
      </c>
      <c r="K103" s="34">
        <v>30</v>
      </c>
      <c r="L103" s="33"/>
      <c r="M103" s="33"/>
      <c r="N103" s="55" t="s">
        <v>869</v>
      </c>
      <c r="O103" s="55" t="s">
        <v>870</v>
      </c>
      <c r="P103" s="56">
        <v>85</v>
      </c>
      <c r="Q103" s="33" t="s">
        <v>52</v>
      </c>
      <c r="R103" s="33" t="s">
        <v>56</v>
      </c>
      <c r="S103" s="33" t="s">
        <v>52</v>
      </c>
      <c r="T103" s="33" t="s">
        <v>757</v>
      </c>
      <c r="U103" s="33" t="s">
        <v>203</v>
      </c>
      <c r="V103" s="33" t="s">
        <v>204</v>
      </c>
      <c r="W103" s="86">
        <v>15887905589</v>
      </c>
      <c r="X103" s="33" t="s">
        <v>56</v>
      </c>
      <c r="Y103" s="104">
        <v>45352</v>
      </c>
      <c r="Z103" s="114">
        <v>45444</v>
      </c>
      <c r="AA103" s="37"/>
      <c r="AB103" s="105" t="s">
        <v>759</v>
      </c>
      <c r="AC103" s="100"/>
      <c r="AD103" s="37"/>
      <c r="AE103" s="35" t="s">
        <v>56</v>
      </c>
      <c r="AF103" s="34">
        <v>30</v>
      </c>
      <c r="AG103" s="34">
        <v>30</v>
      </c>
      <c r="AH103" s="37"/>
      <c r="AI103" s="33">
        <f t="shared" si="5"/>
        <v>0</v>
      </c>
    </row>
    <row r="104" s="2" customFormat="1" ht="120" hidden="1" customHeight="1" spans="1:35">
      <c r="A104" s="33">
        <v>96</v>
      </c>
      <c r="B104" s="34" t="s">
        <v>864</v>
      </c>
      <c r="C104" s="33" t="s">
        <v>865</v>
      </c>
      <c r="D104" s="33" t="s">
        <v>866</v>
      </c>
      <c r="E104" s="130" t="s">
        <v>871</v>
      </c>
      <c r="F104" s="33" t="s">
        <v>198</v>
      </c>
      <c r="G104" s="33" t="s">
        <v>4362</v>
      </c>
      <c r="H104" s="33" t="s">
        <v>48</v>
      </c>
      <c r="I104" s="55" t="s">
        <v>873</v>
      </c>
      <c r="J104" s="34">
        <v>35</v>
      </c>
      <c r="K104" s="34">
        <v>35</v>
      </c>
      <c r="L104" s="33"/>
      <c r="M104" s="33"/>
      <c r="N104" s="55" t="s">
        <v>874</v>
      </c>
      <c r="O104" s="55" t="s">
        <v>875</v>
      </c>
      <c r="P104" s="56">
        <v>17</v>
      </c>
      <c r="Q104" s="33" t="s">
        <v>52</v>
      </c>
      <c r="R104" s="33" t="s">
        <v>56</v>
      </c>
      <c r="S104" s="33" t="s">
        <v>52</v>
      </c>
      <c r="T104" s="33" t="s">
        <v>757</v>
      </c>
      <c r="U104" s="33" t="s">
        <v>203</v>
      </c>
      <c r="V104" s="33" t="s">
        <v>204</v>
      </c>
      <c r="W104" s="86">
        <v>15887905590</v>
      </c>
      <c r="X104" s="33" t="s">
        <v>56</v>
      </c>
      <c r="Y104" s="104">
        <v>45352</v>
      </c>
      <c r="Z104" s="114">
        <v>45444</v>
      </c>
      <c r="AA104" s="37"/>
      <c r="AB104" s="105" t="s">
        <v>759</v>
      </c>
      <c r="AC104" s="100"/>
      <c r="AD104" s="37"/>
      <c r="AE104" s="35" t="s">
        <v>56</v>
      </c>
      <c r="AF104" s="34">
        <v>35</v>
      </c>
      <c r="AG104" s="34">
        <v>35</v>
      </c>
      <c r="AH104" s="37"/>
      <c r="AI104" s="33">
        <f t="shared" si="5"/>
        <v>0</v>
      </c>
    </row>
    <row r="105" s="2" customFormat="1" ht="78" hidden="1" customHeight="1" spans="1:35">
      <c r="A105" s="33">
        <v>97</v>
      </c>
      <c r="B105" s="34" t="s">
        <v>42</v>
      </c>
      <c r="C105" s="37" t="s">
        <v>65</v>
      </c>
      <c r="D105" s="37" t="s">
        <v>498</v>
      </c>
      <c r="E105" s="37" t="s">
        <v>876</v>
      </c>
      <c r="F105" s="37" t="s">
        <v>91</v>
      </c>
      <c r="G105" s="37" t="s">
        <v>761</v>
      </c>
      <c r="H105" s="37" t="s">
        <v>48</v>
      </c>
      <c r="I105" s="73" t="s">
        <v>877</v>
      </c>
      <c r="J105" s="34">
        <v>3000</v>
      </c>
      <c r="K105" s="34">
        <v>3000</v>
      </c>
      <c r="L105" s="33"/>
      <c r="M105" s="33"/>
      <c r="N105" s="73" t="s">
        <v>878</v>
      </c>
      <c r="O105" s="73" t="s">
        <v>764</v>
      </c>
      <c r="P105" s="74">
        <v>7055</v>
      </c>
      <c r="Q105" s="37" t="s">
        <v>52</v>
      </c>
      <c r="R105" s="37" t="s">
        <v>56</v>
      </c>
      <c r="S105" s="37" t="s">
        <v>52</v>
      </c>
      <c r="T105" s="37" t="s">
        <v>757</v>
      </c>
      <c r="U105" s="37" t="s">
        <v>95</v>
      </c>
      <c r="V105" s="37" t="s">
        <v>765</v>
      </c>
      <c r="W105" s="91">
        <v>13577465091</v>
      </c>
      <c r="X105" s="34" t="s">
        <v>56</v>
      </c>
      <c r="Y105" s="124">
        <v>45383</v>
      </c>
      <c r="Z105" s="124">
        <v>45627</v>
      </c>
      <c r="AA105" s="37" t="s">
        <v>758</v>
      </c>
      <c r="AB105" s="105" t="s">
        <v>759</v>
      </c>
      <c r="AC105" s="100"/>
      <c r="AD105" s="37"/>
      <c r="AE105" s="35" t="s">
        <v>52</v>
      </c>
      <c r="AF105" s="34">
        <v>3000</v>
      </c>
      <c r="AG105" s="33">
        <v>500</v>
      </c>
      <c r="AH105" s="37"/>
      <c r="AI105" s="33">
        <f t="shared" si="5"/>
        <v>2500</v>
      </c>
    </row>
    <row r="106" s="2" customFormat="1" ht="104" hidden="1" customHeight="1" spans="1:35">
      <c r="A106" s="33">
        <v>98</v>
      </c>
      <c r="B106" s="34" t="s">
        <v>42</v>
      </c>
      <c r="C106" s="37" t="s">
        <v>43</v>
      </c>
      <c r="D106" s="37" t="s">
        <v>44</v>
      </c>
      <c r="E106" s="37" t="s">
        <v>879</v>
      </c>
      <c r="F106" s="37" t="s">
        <v>223</v>
      </c>
      <c r="G106" s="37" t="s">
        <v>732</v>
      </c>
      <c r="H106" s="37" t="s">
        <v>48</v>
      </c>
      <c r="I106" s="73" t="s">
        <v>880</v>
      </c>
      <c r="J106" s="34">
        <v>230.2</v>
      </c>
      <c r="K106" s="34">
        <v>230.2</v>
      </c>
      <c r="L106" s="33"/>
      <c r="M106" s="33"/>
      <c r="N106" s="73" t="s">
        <v>881</v>
      </c>
      <c r="O106" s="73" t="s">
        <v>882</v>
      </c>
      <c r="P106" s="74">
        <v>546</v>
      </c>
      <c r="Q106" s="37" t="s">
        <v>52</v>
      </c>
      <c r="R106" s="37" t="s">
        <v>56</v>
      </c>
      <c r="S106" s="37" t="s">
        <v>52</v>
      </c>
      <c r="T106" s="37" t="s">
        <v>757</v>
      </c>
      <c r="U106" s="37" t="s">
        <v>228</v>
      </c>
      <c r="V106" s="37" t="s">
        <v>822</v>
      </c>
      <c r="W106" s="91">
        <v>13408765275</v>
      </c>
      <c r="X106" s="34" t="s">
        <v>56</v>
      </c>
      <c r="Y106" s="124">
        <v>45352</v>
      </c>
      <c r="Z106" s="124">
        <v>45627</v>
      </c>
      <c r="AA106" s="37" t="s">
        <v>758</v>
      </c>
      <c r="AB106" s="105" t="s">
        <v>759</v>
      </c>
      <c r="AC106" s="100"/>
      <c r="AD106" s="37"/>
      <c r="AE106" s="35" t="s">
        <v>52</v>
      </c>
      <c r="AF106" s="34">
        <v>230.2</v>
      </c>
      <c r="AG106" s="33">
        <v>230.2</v>
      </c>
      <c r="AH106" s="37"/>
      <c r="AI106" s="33">
        <f t="shared" si="5"/>
        <v>0</v>
      </c>
    </row>
    <row r="107" s="2" customFormat="1" ht="101" hidden="1" customHeight="1" spans="1:35">
      <c r="A107" s="33">
        <v>99</v>
      </c>
      <c r="B107" s="34" t="s">
        <v>42</v>
      </c>
      <c r="C107" s="37" t="s">
        <v>43</v>
      </c>
      <c r="D107" s="37" t="s">
        <v>44</v>
      </c>
      <c r="E107" s="37" t="s">
        <v>883</v>
      </c>
      <c r="F107" s="37" t="s">
        <v>223</v>
      </c>
      <c r="G107" s="37" t="s">
        <v>884</v>
      </c>
      <c r="H107" s="37" t="s">
        <v>48</v>
      </c>
      <c r="I107" s="73" t="s">
        <v>885</v>
      </c>
      <c r="J107" s="34">
        <v>231.6</v>
      </c>
      <c r="K107" s="34">
        <v>231.6</v>
      </c>
      <c r="L107" s="33"/>
      <c r="M107" s="33"/>
      <c r="N107" s="73" t="s">
        <v>886</v>
      </c>
      <c r="O107" s="73" t="s">
        <v>882</v>
      </c>
      <c r="P107" s="74">
        <v>483</v>
      </c>
      <c r="Q107" s="37" t="s">
        <v>52</v>
      </c>
      <c r="R107" s="37" t="s">
        <v>56</v>
      </c>
      <c r="S107" s="37" t="s">
        <v>52</v>
      </c>
      <c r="T107" s="37" t="s">
        <v>757</v>
      </c>
      <c r="U107" s="37" t="s">
        <v>228</v>
      </c>
      <c r="V107" s="37" t="s">
        <v>822</v>
      </c>
      <c r="W107" s="91">
        <v>13408765275</v>
      </c>
      <c r="X107" s="34" t="s">
        <v>56</v>
      </c>
      <c r="Y107" s="124">
        <v>45352</v>
      </c>
      <c r="Z107" s="124">
        <v>45627</v>
      </c>
      <c r="AA107" s="37" t="s">
        <v>887</v>
      </c>
      <c r="AB107" s="105" t="s">
        <v>759</v>
      </c>
      <c r="AC107" s="100"/>
      <c r="AD107" s="37"/>
      <c r="AE107" s="35" t="s">
        <v>52</v>
      </c>
      <c r="AF107" s="34">
        <v>231.6</v>
      </c>
      <c r="AG107" s="33">
        <v>231.6</v>
      </c>
      <c r="AH107" s="37"/>
      <c r="AI107" s="33">
        <f t="shared" si="5"/>
        <v>0</v>
      </c>
    </row>
    <row r="108" s="2" customFormat="1" ht="77" hidden="1" customHeight="1" spans="1:35">
      <c r="A108" s="33">
        <v>100</v>
      </c>
      <c r="B108" s="34" t="s">
        <v>42</v>
      </c>
      <c r="C108" s="37" t="s">
        <v>43</v>
      </c>
      <c r="D108" s="37" t="s">
        <v>44</v>
      </c>
      <c r="E108" s="37" t="s">
        <v>888</v>
      </c>
      <c r="F108" s="37" t="s">
        <v>130</v>
      </c>
      <c r="G108" s="37" t="s">
        <v>889</v>
      </c>
      <c r="H108" s="37" t="s">
        <v>48</v>
      </c>
      <c r="I108" s="73" t="s">
        <v>890</v>
      </c>
      <c r="J108" s="34">
        <v>90</v>
      </c>
      <c r="K108" s="34">
        <v>90</v>
      </c>
      <c r="L108" s="33"/>
      <c r="M108" s="33"/>
      <c r="N108" s="73" t="s">
        <v>891</v>
      </c>
      <c r="O108" s="73" t="s">
        <v>514</v>
      </c>
      <c r="P108" s="74">
        <v>142</v>
      </c>
      <c r="Q108" s="37" t="s">
        <v>52</v>
      </c>
      <c r="R108" s="37" t="s">
        <v>56</v>
      </c>
      <c r="S108" s="37" t="s">
        <v>52</v>
      </c>
      <c r="T108" s="37" t="s">
        <v>757</v>
      </c>
      <c r="U108" s="37" t="s">
        <v>134</v>
      </c>
      <c r="V108" s="37" t="s">
        <v>892</v>
      </c>
      <c r="W108" s="91">
        <v>13987498573</v>
      </c>
      <c r="X108" s="34" t="s">
        <v>56</v>
      </c>
      <c r="Y108" s="124">
        <v>45292</v>
      </c>
      <c r="Z108" s="124">
        <v>45627</v>
      </c>
      <c r="AA108" s="37"/>
      <c r="AB108" s="105" t="s">
        <v>759</v>
      </c>
      <c r="AC108" s="100"/>
      <c r="AD108" s="120"/>
      <c r="AE108" s="35" t="s">
        <v>52</v>
      </c>
      <c r="AF108" s="34">
        <v>90</v>
      </c>
      <c r="AG108" s="33">
        <v>90</v>
      </c>
      <c r="AH108" s="37"/>
      <c r="AI108" s="33">
        <f t="shared" si="5"/>
        <v>0</v>
      </c>
    </row>
    <row r="109" s="2" customFormat="1" ht="100" customHeight="1" spans="1:35">
      <c r="A109" s="33">
        <v>101</v>
      </c>
      <c r="B109" s="34" t="s">
        <v>42</v>
      </c>
      <c r="C109" s="37" t="s">
        <v>43</v>
      </c>
      <c r="D109" s="37" t="s">
        <v>177</v>
      </c>
      <c r="E109" s="37" t="s">
        <v>4363</v>
      </c>
      <c r="F109" s="37" t="s">
        <v>46</v>
      </c>
      <c r="G109" s="37" t="s">
        <v>835</v>
      </c>
      <c r="H109" s="37" t="s">
        <v>48</v>
      </c>
      <c r="I109" s="73" t="s">
        <v>4364</v>
      </c>
      <c r="J109" s="34">
        <v>300</v>
      </c>
      <c r="K109" s="34">
        <v>300</v>
      </c>
      <c r="L109" s="33"/>
      <c r="M109" s="33"/>
      <c r="N109" s="76" t="s">
        <v>895</v>
      </c>
      <c r="O109" s="73" t="s">
        <v>78</v>
      </c>
      <c r="P109" s="74">
        <v>310</v>
      </c>
      <c r="Q109" s="37" t="s">
        <v>52</v>
      </c>
      <c r="R109" s="37" t="s">
        <v>56</v>
      </c>
      <c r="S109" s="37" t="s">
        <v>52</v>
      </c>
      <c r="T109" s="37" t="s">
        <v>757</v>
      </c>
      <c r="U109" s="37" t="s">
        <v>447</v>
      </c>
      <c r="V109" s="37" t="s">
        <v>838</v>
      </c>
      <c r="W109" s="91">
        <v>13529898336</v>
      </c>
      <c r="X109" s="34" t="s">
        <v>56</v>
      </c>
      <c r="Y109" s="124">
        <v>45383</v>
      </c>
      <c r="Z109" s="124">
        <v>45627</v>
      </c>
      <c r="AA109" s="37"/>
      <c r="AB109" s="105" t="s">
        <v>759</v>
      </c>
      <c r="AC109" s="100"/>
      <c r="AD109" s="120"/>
      <c r="AE109" s="35" t="s">
        <v>52</v>
      </c>
      <c r="AF109" s="34">
        <v>300</v>
      </c>
      <c r="AG109" s="33">
        <v>300</v>
      </c>
      <c r="AH109" s="37"/>
      <c r="AI109" s="33">
        <f t="shared" si="5"/>
        <v>0</v>
      </c>
    </row>
    <row r="110" s="2" customFormat="1" ht="88" hidden="1" customHeight="1" spans="1:35">
      <c r="A110" s="33">
        <v>102</v>
      </c>
      <c r="B110" s="34" t="s">
        <v>42</v>
      </c>
      <c r="C110" s="37" t="s">
        <v>65</v>
      </c>
      <c r="D110" s="37" t="s">
        <v>498</v>
      </c>
      <c r="E110" s="37" t="s">
        <v>896</v>
      </c>
      <c r="F110" s="37" t="s">
        <v>326</v>
      </c>
      <c r="G110" s="37" t="s">
        <v>897</v>
      </c>
      <c r="H110" s="37" t="s">
        <v>48</v>
      </c>
      <c r="I110" s="73" t="s">
        <v>898</v>
      </c>
      <c r="J110" s="34">
        <v>200</v>
      </c>
      <c r="K110" s="34">
        <v>200</v>
      </c>
      <c r="L110" s="33"/>
      <c r="M110" s="33"/>
      <c r="N110" s="73" t="s">
        <v>899</v>
      </c>
      <c r="O110" s="73" t="s">
        <v>78</v>
      </c>
      <c r="P110" s="74">
        <v>12247</v>
      </c>
      <c r="Q110" s="37" t="s">
        <v>52</v>
      </c>
      <c r="R110" s="37" t="s">
        <v>56</v>
      </c>
      <c r="S110" s="37" t="s">
        <v>52</v>
      </c>
      <c r="T110" s="37" t="s">
        <v>757</v>
      </c>
      <c r="U110" s="37" t="s">
        <v>331</v>
      </c>
      <c r="V110" s="37" t="s">
        <v>900</v>
      </c>
      <c r="W110" s="91">
        <v>15721816468</v>
      </c>
      <c r="X110" s="34" t="s">
        <v>56</v>
      </c>
      <c r="Y110" s="124">
        <v>45292</v>
      </c>
      <c r="Z110" s="124">
        <v>45627</v>
      </c>
      <c r="AA110" s="37"/>
      <c r="AB110" s="105" t="s">
        <v>759</v>
      </c>
      <c r="AC110" s="100"/>
      <c r="AD110" s="37"/>
      <c r="AE110" s="35" t="s">
        <v>52</v>
      </c>
      <c r="AF110" s="34">
        <v>200</v>
      </c>
      <c r="AG110" s="33">
        <v>200</v>
      </c>
      <c r="AH110" s="37"/>
      <c r="AI110" s="33">
        <f t="shared" si="5"/>
        <v>0</v>
      </c>
    </row>
    <row r="111" s="2" customFormat="1" ht="77" hidden="1" customHeight="1" spans="1:35">
      <c r="A111" s="33">
        <v>103</v>
      </c>
      <c r="B111" s="34" t="s">
        <v>42</v>
      </c>
      <c r="C111" s="37" t="s">
        <v>65</v>
      </c>
      <c r="D111" s="37" t="s">
        <v>498</v>
      </c>
      <c r="E111" s="37" t="s">
        <v>901</v>
      </c>
      <c r="F111" s="37" t="s">
        <v>450</v>
      </c>
      <c r="G111" s="37" t="s">
        <v>710</v>
      </c>
      <c r="H111" s="37" t="s">
        <v>48</v>
      </c>
      <c r="I111" s="73" t="s">
        <v>902</v>
      </c>
      <c r="J111" s="34">
        <v>200</v>
      </c>
      <c r="K111" s="34">
        <v>200</v>
      </c>
      <c r="L111" s="33"/>
      <c r="M111" s="33"/>
      <c r="N111" s="73" t="s">
        <v>903</v>
      </c>
      <c r="O111" s="73"/>
      <c r="P111" s="74">
        <v>429</v>
      </c>
      <c r="Q111" s="37" t="s">
        <v>52</v>
      </c>
      <c r="R111" s="37" t="s">
        <v>56</v>
      </c>
      <c r="S111" s="37" t="s">
        <v>52</v>
      </c>
      <c r="T111" s="37" t="s">
        <v>757</v>
      </c>
      <c r="U111" s="37" t="s">
        <v>454</v>
      </c>
      <c r="V111" s="37" t="s">
        <v>904</v>
      </c>
      <c r="W111" s="91">
        <v>13577485152</v>
      </c>
      <c r="X111" s="34" t="s">
        <v>56</v>
      </c>
      <c r="Y111" s="124">
        <v>45292</v>
      </c>
      <c r="Z111" s="124">
        <v>45657</v>
      </c>
      <c r="AA111" s="37"/>
      <c r="AB111" s="105" t="s">
        <v>759</v>
      </c>
      <c r="AC111" s="100"/>
      <c r="AD111" s="37"/>
      <c r="AE111" s="35" t="s">
        <v>52</v>
      </c>
      <c r="AF111" s="34">
        <v>200</v>
      </c>
      <c r="AG111" s="33">
        <v>200</v>
      </c>
      <c r="AH111" s="37"/>
      <c r="AI111" s="33">
        <f t="shared" si="5"/>
        <v>0</v>
      </c>
    </row>
    <row r="112" s="2" customFormat="1" ht="76" hidden="1" customHeight="1" spans="1:35">
      <c r="A112" s="33">
        <v>104</v>
      </c>
      <c r="B112" s="34" t="s">
        <v>42</v>
      </c>
      <c r="C112" s="37" t="s">
        <v>65</v>
      </c>
      <c r="D112" s="37" t="s">
        <v>498</v>
      </c>
      <c r="E112" s="37" t="s">
        <v>905</v>
      </c>
      <c r="F112" s="37" t="s">
        <v>248</v>
      </c>
      <c r="G112" s="37" t="s">
        <v>906</v>
      </c>
      <c r="H112" s="37" t="s">
        <v>48</v>
      </c>
      <c r="I112" s="73" t="s">
        <v>907</v>
      </c>
      <c r="J112" s="34">
        <v>100</v>
      </c>
      <c r="K112" s="34">
        <v>100</v>
      </c>
      <c r="L112" s="33"/>
      <c r="M112" s="33"/>
      <c r="N112" s="73" t="s">
        <v>908</v>
      </c>
      <c r="O112" s="73" t="s">
        <v>909</v>
      </c>
      <c r="P112" s="74">
        <v>1200</v>
      </c>
      <c r="Q112" s="37" t="s">
        <v>52</v>
      </c>
      <c r="R112" s="37" t="s">
        <v>56</v>
      </c>
      <c r="S112" s="37" t="s">
        <v>52</v>
      </c>
      <c r="T112" s="37" t="s">
        <v>757</v>
      </c>
      <c r="U112" s="37" t="s">
        <v>253</v>
      </c>
      <c r="V112" s="37" t="s">
        <v>910</v>
      </c>
      <c r="W112" s="91">
        <v>15825092186</v>
      </c>
      <c r="X112" s="34" t="s">
        <v>56</v>
      </c>
      <c r="Y112" s="124">
        <v>45384</v>
      </c>
      <c r="Z112" s="124">
        <v>45635</v>
      </c>
      <c r="AA112" s="37"/>
      <c r="AB112" s="105" t="s">
        <v>759</v>
      </c>
      <c r="AC112" s="100"/>
      <c r="AD112" s="37"/>
      <c r="AE112" s="35" t="s">
        <v>52</v>
      </c>
      <c r="AF112" s="34">
        <v>100</v>
      </c>
      <c r="AG112" s="33">
        <v>100</v>
      </c>
      <c r="AH112" s="37"/>
      <c r="AI112" s="33">
        <f t="shared" si="5"/>
        <v>0</v>
      </c>
    </row>
    <row r="113" s="2" customFormat="1" ht="167" hidden="1" customHeight="1" spans="1:35">
      <c r="A113" s="33">
        <v>105</v>
      </c>
      <c r="B113" s="34" t="s">
        <v>42</v>
      </c>
      <c r="C113" s="37" t="s">
        <v>65</v>
      </c>
      <c r="D113" s="37" t="s">
        <v>498</v>
      </c>
      <c r="E113" s="37" t="s">
        <v>911</v>
      </c>
      <c r="F113" s="37" t="s">
        <v>179</v>
      </c>
      <c r="G113" s="37" t="s">
        <v>638</v>
      </c>
      <c r="H113" s="37" t="s">
        <v>75</v>
      </c>
      <c r="I113" s="73" t="s">
        <v>4365</v>
      </c>
      <c r="J113" s="34">
        <v>182</v>
      </c>
      <c r="K113" s="34">
        <v>182</v>
      </c>
      <c r="L113" s="33">
        <v>0</v>
      </c>
      <c r="M113" s="33">
        <v>0</v>
      </c>
      <c r="N113" s="76" t="s">
        <v>913</v>
      </c>
      <c r="O113" s="73" t="s">
        <v>764</v>
      </c>
      <c r="P113" s="74">
        <v>874</v>
      </c>
      <c r="Q113" s="37" t="s">
        <v>52</v>
      </c>
      <c r="R113" s="37" t="s">
        <v>56</v>
      </c>
      <c r="S113" s="37" t="s">
        <v>52</v>
      </c>
      <c r="T113" s="37" t="s">
        <v>757</v>
      </c>
      <c r="U113" s="37" t="s">
        <v>184</v>
      </c>
      <c r="V113" s="37" t="s">
        <v>797</v>
      </c>
      <c r="W113" s="91">
        <v>15974630405</v>
      </c>
      <c r="X113" s="34" t="s">
        <v>56</v>
      </c>
      <c r="Y113" s="124">
        <v>45383</v>
      </c>
      <c r="Z113" s="124">
        <v>45627</v>
      </c>
      <c r="AA113" s="37"/>
      <c r="AB113" s="105" t="s">
        <v>759</v>
      </c>
      <c r="AC113" s="100"/>
      <c r="AD113" s="37"/>
      <c r="AE113" s="35" t="s">
        <v>52</v>
      </c>
      <c r="AF113" s="34">
        <v>182</v>
      </c>
      <c r="AG113" s="33">
        <v>182</v>
      </c>
      <c r="AH113" s="37">
        <v>0</v>
      </c>
      <c r="AI113" s="33">
        <f t="shared" si="5"/>
        <v>0</v>
      </c>
    </row>
    <row r="114" s="2" customFormat="1" ht="87" hidden="1" customHeight="1" spans="1:35">
      <c r="A114" s="33">
        <v>106</v>
      </c>
      <c r="B114" s="34" t="s">
        <v>42</v>
      </c>
      <c r="C114" s="37" t="s">
        <v>65</v>
      </c>
      <c r="D114" s="37" t="s">
        <v>128</v>
      </c>
      <c r="E114" s="37" t="s">
        <v>914</v>
      </c>
      <c r="F114" s="37" t="s">
        <v>292</v>
      </c>
      <c r="G114" s="37" t="s">
        <v>915</v>
      </c>
      <c r="H114" s="37" t="s">
        <v>48</v>
      </c>
      <c r="I114" s="73" t="s">
        <v>916</v>
      </c>
      <c r="J114" s="34">
        <v>190</v>
      </c>
      <c r="K114" s="34">
        <v>190</v>
      </c>
      <c r="L114" s="33"/>
      <c r="M114" s="33"/>
      <c r="N114" s="73" t="s">
        <v>917</v>
      </c>
      <c r="O114" s="73" t="s">
        <v>78</v>
      </c>
      <c r="P114" s="74">
        <v>96</v>
      </c>
      <c r="Q114" s="37" t="s">
        <v>52</v>
      </c>
      <c r="R114" s="37" t="s">
        <v>56</v>
      </c>
      <c r="S114" s="37" t="s">
        <v>52</v>
      </c>
      <c r="T114" s="37" t="s">
        <v>757</v>
      </c>
      <c r="U114" s="37" t="s">
        <v>297</v>
      </c>
      <c r="V114" s="33" t="s">
        <v>298</v>
      </c>
      <c r="W114" s="86">
        <v>18008741541</v>
      </c>
      <c r="X114" s="34" t="s">
        <v>56</v>
      </c>
      <c r="Y114" s="124">
        <v>45326</v>
      </c>
      <c r="Z114" s="124">
        <v>45447</v>
      </c>
      <c r="AA114" s="37"/>
      <c r="AB114" s="105" t="s">
        <v>759</v>
      </c>
      <c r="AC114" s="100"/>
      <c r="AD114" s="119"/>
      <c r="AE114" s="35" t="s">
        <v>52</v>
      </c>
      <c r="AF114" s="34">
        <v>190</v>
      </c>
      <c r="AG114" s="33">
        <v>190</v>
      </c>
      <c r="AH114" s="37"/>
      <c r="AI114" s="33">
        <f t="shared" si="5"/>
        <v>0</v>
      </c>
    </row>
    <row r="115" s="2" customFormat="1" ht="100" customHeight="1" spans="1:35">
      <c r="A115" s="33">
        <v>107</v>
      </c>
      <c r="B115" s="34" t="s">
        <v>42</v>
      </c>
      <c r="C115" s="37" t="s">
        <v>65</v>
      </c>
      <c r="D115" s="37" t="s">
        <v>66</v>
      </c>
      <c r="E115" s="37" t="s">
        <v>918</v>
      </c>
      <c r="F115" s="37" t="s">
        <v>46</v>
      </c>
      <c r="G115" s="37" t="s">
        <v>919</v>
      </c>
      <c r="H115" s="37" t="s">
        <v>48</v>
      </c>
      <c r="I115" s="73" t="s">
        <v>920</v>
      </c>
      <c r="J115" s="34">
        <v>500</v>
      </c>
      <c r="K115" s="34">
        <v>500</v>
      </c>
      <c r="L115" s="33"/>
      <c r="M115" s="33"/>
      <c r="N115" s="76" t="s">
        <v>921</v>
      </c>
      <c r="O115" s="73" t="s">
        <v>78</v>
      </c>
      <c r="P115" s="74">
        <v>368</v>
      </c>
      <c r="Q115" s="37" t="s">
        <v>52</v>
      </c>
      <c r="R115" s="37" t="s">
        <v>56</v>
      </c>
      <c r="S115" s="37" t="s">
        <v>56</v>
      </c>
      <c r="T115" s="37" t="s">
        <v>757</v>
      </c>
      <c r="U115" s="37" t="s">
        <v>447</v>
      </c>
      <c r="V115" s="37" t="s">
        <v>838</v>
      </c>
      <c r="W115" s="91">
        <v>13529898336</v>
      </c>
      <c r="X115" s="34" t="s">
        <v>56</v>
      </c>
      <c r="Y115" s="124">
        <v>45383</v>
      </c>
      <c r="Z115" s="124">
        <v>45627</v>
      </c>
      <c r="AA115" s="37"/>
      <c r="AB115" s="105" t="s">
        <v>759</v>
      </c>
      <c r="AC115" s="100"/>
      <c r="AD115" s="37"/>
      <c r="AE115" s="35" t="s">
        <v>52</v>
      </c>
      <c r="AF115" s="34">
        <v>500</v>
      </c>
      <c r="AG115" s="33">
        <v>500</v>
      </c>
      <c r="AH115" s="37"/>
      <c r="AI115" s="33">
        <f t="shared" si="5"/>
        <v>0</v>
      </c>
    </row>
    <row r="116" s="2" customFormat="1" ht="76" hidden="1" customHeight="1" spans="1:35">
      <c r="A116" s="33">
        <v>108</v>
      </c>
      <c r="B116" s="34" t="s">
        <v>42</v>
      </c>
      <c r="C116" s="37" t="s">
        <v>65</v>
      </c>
      <c r="D116" s="37" t="s">
        <v>128</v>
      </c>
      <c r="E116" s="37" t="s">
        <v>922</v>
      </c>
      <c r="F116" s="37" t="s">
        <v>248</v>
      </c>
      <c r="G116" s="37" t="s">
        <v>923</v>
      </c>
      <c r="H116" s="37" t="s">
        <v>48</v>
      </c>
      <c r="I116" s="73" t="s">
        <v>4366</v>
      </c>
      <c r="J116" s="34">
        <v>200</v>
      </c>
      <c r="K116" s="34">
        <v>200</v>
      </c>
      <c r="L116" s="33"/>
      <c r="M116" s="33"/>
      <c r="N116" s="73" t="s">
        <v>925</v>
      </c>
      <c r="O116" s="73"/>
      <c r="P116" s="74">
        <v>5000</v>
      </c>
      <c r="Q116" s="37" t="s">
        <v>52</v>
      </c>
      <c r="R116" s="37" t="s">
        <v>56</v>
      </c>
      <c r="S116" s="37" t="s">
        <v>56</v>
      </c>
      <c r="T116" s="37" t="s">
        <v>757</v>
      </c>
      <c r="U116" s="37" t="s">
        <v>253</v>
      </c>
      <c r="V116" s="37" t="s">
        <v>910</v>
      </c>
      <c r="W116" s="91">
        <v>15825092186</v>
      </c>
      <c r="X116" s="34" t="s">
        <v>56</v>
      </c>
      <c r="Y116" s="124">
        <v>45384</v>
      </c>
      <c r="Z116" s="124">
        <v>45628</v>
      </c>
      <c r="AA116" s="37"/>
      <c r="AB116" s="105" t="s">
        <v>759</v>
      </c>
      <c r="AC116" s="100"/>
      <c r="AD116" s="151"/>
      <c r="AE116" s="35" t="s">
        <v>52</v>
      </c>
      <c r="AF116" s="34">
        <v>200</v>
      </c>
      <c r="AG116" s="33">
        <v>200</v>
      </c>
      <c r="AH116" s="37"/>
      <c r="AI116" s="33">
        <f t="shared" si="5"/>
        <v>0</v>
      </c>
    </row>
    <row r="117" s="2" customFormat="1" ht="177" hidden="1" customHeight="1" spans="1:35">
      <c r="A117" s="33">
        <v>109</v>
      </c>
      <c r="B117" s="34" t="s">
        <v>42</v>
      </c>
      <c r="C117" s="37" t="s">
        <v>992</v>
      </c>
      <c r="D117" s="37" t="s">
        <v>4367</v>
      </c>
      <c r="E117" s="37" t="s">
        <v>926</v>
      </c>
      <c r="F117" s="37" t="s">
        <v>223</v>
      </c>
      <c r="G117" s="37" t="s">
        <v>239</v>
      </c>
      <c r="H117" s="37" t="s">
        <v>48</v>
      </c>
      <c r="I117" s="76" t="s">
        <v>4368</v>
      </c>
      <c r="J117" s="34">
        <v>480</v>
      </c>
      <c r="K117" s="34">
        <v>480</v>
      </c>
      <c r="L117" s="33">
        <v>0</v>
      </c>
      <c r="M117" s="33">
        <v>0</v>
      </c>
      <c r="N117" s="73" t="s">
        <v>928</v>
      </c>
      <c r="O117" s="73" t="s">
        <v>514</v>
      </c>
      <c r="P117" s="74">
        <v>1563</v>
      </c>
      <c r="Q117" s="37" t="s">
        <v>52</v>
      </c>
      <c r="R117" s="37" t="s">
        <v>52</v>
      </c>
      <c r="S117" s="37" t="s">
        <v>52</v>
      </c>
      <c r="T117" s="37" t="s">
        <v>757</v>
      </c>
      <c r="U117" s="37" t="s">
        <v>228</v>
      </c>
      <c r="V117" s="37" t="s">
        <v>229</v>
      </c>
      <c r="W117" s="91">
        <v>13408705686</v>
      </c>
      <c r="X117" s="34" t="s">
        <v>56</v>
      </c>
      <c r="Y117" s="124">
        <v>45413</v>
      </c>
      <c r="Z117" s="124">
        <v>45627</v>
      </c>
      <c r="AA117" s="37"/>
      <c r="AB117" s="105" t="s">
        <v>759</v>
      </c>
      <c r="AC117" s="100"/>
      <c r="AD117" s="151"/>
      <c r="AE117" s="35" t="s">
        <v>52</v>
      </c>
      <c r="AF117" s="34">
        <v>480</v>
      </c>
      <c r="AG117" s="33">
        <v>200</v>
      </c>
      <c r="AH117" s="37">
        <v>0</v>
      </c>
      <c r="AI117" s="33">
        <f t="shared" si="5"/>
        <v>280</v>
      </c>
    </row>
    <row r="118" s="2" customFormat="1" ht="109" hidden="1" customHeight="1" spans="1:35">
      <c r="A118" s="33">
        <v>110</v>
      </c>
      <c r="B118" s="34" t="s">
        <v>42</v>
      </c>
      <c r="C118" s="37" t="s">
        <v>43</v>
      </c>
      <c r="D118" s="37" t="s">
        <v>929</v>
      </c>
      <c r="E118" s="37" t="s">
        <v>930</v>
      </c>
      <c r="F118" s="37" t="s">
        <v>591</v>
      </c>
      <c r="G118" s="37" t="s">
        <v>592</v>
      </c>
      <c r="H118" s="37" t="s">
        <v>48</v>
      </c>
      <c r="I118" s="73" t="s">
        <v>931</v>
      </c>
      <c r="J118" s="34">
        <v>300</v>
      </c>
      <c r="K118" s="34">
        <v>300</v>
      </c>
      <c r="L118" s="33"/>
      <c r="M118" s="33"/>
      <c r="N118" s="75" t="s">
        <v>932</v>
      </c>
      <c r="O118" s="73" t="s">
        <v>78</v>
      </c>
      <c r="P118" s="74">
        <v>341</v>
      </c>
      <c r="Q118" s="37" t="s">
        <v>52</v>
      </c>
      <c r="R118" s="37" t="s">
        <v>52</v>
      </c>
      <c r="S118" s="37" t="s">
        <v>52</v>
      </c>
      <c r="T118" s="37" t="s">
        <v>757</v>
      </c>
      <c r="U118" s="37" t="s">
        <v>597</v>
      </c>
      <c r="V118" s="37" t="s">
        <v>810</v>
      </c>
      <c r="W118" s="91">
        <v>18587396999</v>
      </c>
      <c r="X118" s="34" t="s">
        <v>56</v>
      </c>
      <c r="Y118" s="124">
        <v>45292</v>
      </c>
      <c r="Z118" s="124" t="s">
        <v>4369</v>
      </c>
      <c r="AA118" s="37"/>
      <c r="AB118" s="105" t="s">
        <v>759</v>
      </c>
      <c r="AC118" s="100"/>
      <c r="AD118" s="151"/>
      <c r="AE118" s="35" t="s">
        <v>52</v>
      </c>
      <c r="AF118" s="34">
        <v>300</v>
      </c>
      <c r="AG118" s="33">
        <v>300</v>
      </c>
      <c r="AH118" s="37"/>
      <c r="AI118" s="33">
        <f t="shared" si="5"/>
        <v>0</v>
      </c>
    </row>
    <row r="119" s="2" customFormat="1" ht="119" hidden="1" customHeight="1" spans="1:35">
      <c r="A119" s="33">
        <v>111</v>
      </c>
      <c r="B119" s="34" t="s">
        <v>42</v>
      </c>
      <c r="C119" s="37" t="s">
        <v>65</v>
      </c>
      <c r="D119" s="37" t="s">
        <v>66</v>
      </c>
      <c r="E119" s="37" t="s">
        <v>933</v>
      </c>
      <c r="F119" s="37" t="s">
        <v>91</v>
      </c>
      <c r="G119" s="37" t="s">
        <v>934</v>
      </c>
      <c r="H119" s="37" t="s">
        <v>4356</v>
      </c>
      <c r="I119" s="73" t="s">
        <v>935</v>
      </c>
      <c r="J119" s="34">
        <v>2000</v>
      </c>
      <c r="K119" s="34">
        <v>2000</v>
      </c>
      <c r="L119" s="33"/>
      <c r="M119" s="33">
        <v>0</v>
      </c>
      <c r="N119" s="73" t="s">
        <v>936</v>
      </c>
      <c r="O119" s="75" t="s">
        <v>936</v>
      </c>
      <c r="P119" s="74">
        <v>300</v>
      </c>
      <c r="Q119" s="37" t="s">
        <v>52</v>
      </c>
      <c r="R119" s="37" t="s">
        <v>56</v>
      </c>
      <c r="S119" s="37" t="s">
        <v>52</v>
      </c>
      <c r="T119" s="37" t="s">
        <v>757</v>
      </c>
      <c r="U119" s="37" t="s">
        <v>54</v>
      </c>
      <c r="V119" s="37" t="s">
        <v>55</v>
      </c>
      <c r="W119" s="91">
        <v>18314573946</v>
      </c>
      <c r="X119" s="34" t="s">
        <v>56</v>
      </c>
      <c r="Y119" s="124">
        <v>45352</v>
      </c>
      <c r="Z119" s="124">
        <v>45627</v>
      </c>
      <c r="AA119" s="37"/>
      <c r="AB119" s="105" t="s">
        <v>759</v>
      </c>
      <c r="AC119" s="100"/>
      <c r="AD119" s="151"/>
      <c r="AE119" s="35" t="s">
        <v>52</v>
      </c>
      <c r="AF119" s="34">
        <v>2000</v>
      </c>
      <c r="AG119" s="33">
        <v>500</v>
      </c>
      <c r="AH119" s="37"/>
      <c r="AI119" s="33">
        <f t="shared" si="5"/>
        <v>1500</v>
      </c>
    </row>
    <row r="120" s="2" customFormat="1" ht="119" hidden="1" customHeight="1" spans="1:35">
      <c r="A120" s="33">
        <v>112</v>
      </c>
      <c r="B120" s="34" t="s">
        <v>42</v>
      </c>
      <c r="C120" s="37" t="s">
        <v>43</v>
      </c>
      <c r="D120" s="37" t="s">
        <v>853</v>
      </c>
      <c r="E120" s="37" t="s">
        <v>937</v>
      </c>
      <c r="F120" s="37" t="s">
        <v>91</v>
      </c>
      <c r="G120" s="37" t="s">
        <v>938</v>
      </c>
      <c r="H120" s="37" t="s">
        <v>48</v>
      </c>
      <c r="I120" s="73" t="s">
        <v>939</v>
      </c>
      <c r="J120" s="34">
        <v>2300</v>
      </c>
      <c r="K120" s="34">
        <v>2300</v>
      </c>
      <c r="L120" s="33">
        <v>0</v>
      </c>
      <c r="M120" s="33">
        <v>0</v>
      </c>
      <c r="N120" s="75" t="s">
        <v>940</v>
      </c>
      <c r="O120" s="73" t="s">
        <v>858</v>
      </c>
      <c r="P120" s="74">
        <v>48753</v>
      </c>
      <c r="Q120" s="37" t="s">
        <v>52</v>
      </c>
      <c r="R120" s="37" t="s">
        <v>56</v>
      </c>
      <c r="S120" s="37" t="s">
        <v>52</v>
      </c>
      <c r="T120" s="37" t="s">
        <v>757</v>
      </c>
      <c r="U120" s="37" t="s">
        <v>95</v>
      </c>
      <c r="V120" s="37" t="s">
        <v>96</v>
      </c>
      <c r="W120" s="91">
        <v>13648747575</v>
      </c>
      <c r="X120" s="34" t="s">
        <v>56</v>
      </c>
      <c r="Y120" s="124">
        <v>45505</v>
      </c>
      <c r="Z120" s="124">
        <v>45628</v>
      </c>
      <c r="AA120" s="37"/>
      <c r="AB120" s="105" t="s">
        <v>759</v>
      </c>
      <c r="AC120" s="100"/>
      <c r="AD120" s="151"/>
      <c r="AE120" s="35" t="s">
        <v>52</v>
      </c>
      <c r="AF120" s="34">
        <v>2300</v>
      </c>
      <c r="AG120" s="33">
        <v>500</v>
      </c>
      <c r="AH120" s="37">
        <v>0</v>
      </c>
      <c r="AI120" s="33">
        <f t="shared" si="5"/>
        <v>1800</v>
      </c>
    </row>
    <row r="121" s="2" customFormat="1" ht="72" hidden="1" customHeight="1" spans="1:35">
      <c r="A121" s="33">
        <v>113</v>
      </c>
      <c r="B121" s="34" t="s">
        <v>42</v>
      </c>
      <c r="C121" s="37" t="s">
        <v>65</v>
      </c>
      <c r="D121" s="37" t="s">
        <v>66</v>
      </c>
      <c r="E121" s="37" t="s">
        <v>941</v>
      </c>
      <c r="F121" s="37" t="s">
        <v>198</v>
      </c>
      <c r="G121" s="37" t="s">
        <v>860</v>
      </c>
      <c r="H121" s="37" t="s">
        <v>48</v>
      </c>
      <c r="I121" s="73" t="s">
        <v>942</v>
      </c>
      <c r="J121" s="34">
        <v>980</v>
      </c>
      <c r="K121" s="34">
        <v>980</v>
      </c>
      <c r="L121" s="33"/>
      <c r="M121" s="33"/>
      <c r="N121" s="73" t="s">
        <v>943</v>
      </c>
      <c r="O121" s="73" t="s">
        <v>863</v>
      </c>
      <c r="P121" s="74" t="s">
        <v>944</v>
      </c>
      <c r="Q121" s="37" t="s">
        <v>52</v>
      </c>
      <c r="R121" s="37" t="s">
        <v>56</v>
      </c>
      <c r="S121" s="37" t="s">
        <v>56</v>
      </c>
      <c r="T121" s="37" t="s">
        <v>757</v>
      </c>
      <c r="U121" s="37" t="s">
        <v>203</v>
      </c>
      <c r="V121" s="37" t="s">
        <v>204</v>
      </c>
      <c r="W121" s="91">
        <v>15887905589</v>
      </c>
      <c r="X121" s="34" t="s">
        <v>56</v>
      </c>
      <c r="Y121" s="124">
        <v>45352</v>
      </c>
      <c r="Z121" s="124">
        <v>45656</v>
      </c>
      <c r="AA121" s="37"/>
      <c r="AB121" s="105" t="s">
        <v>759</v>
      </c>
      <c r="AC121" s="100"/>
      <c r="AD121" s="151"/>
      <c r="AE121" s="35" t="s">
        <v>52</v>
      </c>
      <c r="AF121" s="34">
        <v>980</v>
      </c>
      <c r="AG121" s="33">
        <v>300</v>
      </c>
      <c r="AH121" s="37"/>
      <c r="AI121" s="33">
        <f t="shared" si="5"/>
        <v>680</v>
      </c>
    </row>
    <row r="122" s="2" customFormat="1" ht="89" hidden="1" customHeight="1" spans="1:35">
      <c r="A122" s="33">
        <v>114</v>
      </c>
      <c r="B122" s="34" t="s">
        <v>42</v>
      </c>
      <c r="C122" s="37" t="s">
        <v>43</v>
      </c>
      <c r="D122" s="37" t="s">
        <v>853</v>
      </c>
      <c r="E122" s="37" t="s">
        <v>945</v>
      </c>
      <c r="F122" s="37" t="s">
        <v>654</v>
      </c>
      <c r="G122" s="37" t="s">
        <v>946</v>
      </c>
      <c r="H122" s="37" t="s">
        <v>48</v>
      </c>
      <c r="I122" s="73" t="s">
        <v>947</v>
      </c>
      <c r="J122" s="34">
        <v>2090</v>
      </c>
      <c r="K122" s="34">
        <v>2090</v>
      </c>
      <c r="L122" s="33"/>
      <c r="M122" s="33">
        <v>0</v>
      </c>
      <c r="N122" s="73" t="s">
        <v>948</v>
      </c>
      <c r="O122" s="73" t="s">
        <v>858</v>
      </c>
      <c r="P122" s="74">
        <v>33941</v>
      </c>
      <c r="Q122" s="37" t="s">
        <v>52</v>
      </c>
      <c r="R122" s="37" t="s">
        <v>56</v>
      </c>
      <c r="S122" s="37" t="s">
        <v>52</v>
      </c>
      <c r="T122" s="37" t="s">
        <v>757</v>
      </c>
      <c r="U122" s="37" t="s">
        <v>658</v>
      </c>
      <c r="V122" s="37" t="s">
        <v>775</v>
      </c>
      <c r="W122" s="91">
        <v>13887465176</v>
      </c>
      <c r="X122" s="34" t="s">
        <v>56</v>
      </c>
      <c r="Y122" s="124">
        <v>45505</v>
      </c>
      <c r="Z122" s="124">
        <v>45627</v>
      </c>
      <c r="AA122" s="37"/>
      <c r="AB122" s="105" t="s">
        <v>759</v>
      </c>
      <c r="AC122" s="100"/>
      <c r="AD122" s="151"/>
      <c r="AE122" s="35" t="s">
        <v>52</v>
      </c>
      <c r="AF122" s="34">
        <v>2090</v>
      </c>
      <c r="AG122" s="33">
        <v>500</v>
      </c>
      <c r="AH122" s="37"/>
      <c r="AI122" s="33">
        <f t="shared" si="5"/>
        <v>1590</v>
      </c>
    </row>
    <row r="123" s="2" customFormat="1" ht="96" hidden="1" customHeight="1" spans="1:35">
      <c r="A123" s="33">
        <v>115</v>
      </c>
      <c r="B123" s="34" t="s">
        <v>42</v>
      </c>
      <c r="C123" s="37" t="s">
        <v>43</v>
      </c>
      <c r="D123" s="37" t="s">
        <v>929</v>
      </c>
      <c r="E123" s="37" t="s">
        <v>949</v>
      </c>
      <c r="F123" s="37" t="s">
        <v>91</v>
      </c>
      <c r="G123" s="37" t="s">
        <v>950</v>
      </c>
      <c r="H123" s="37" t="s">
        <v>48</v>
      </c>
      <c r="I123" s="75" t="s">
        <v>4370</v>
      </c>
      <c r="J123" s="34">
        <v>400</v>
      </c>
      <c r="K123" s="34">
        <v>400</v>
      </c>
      <c r="L123" s="33"/>
      <c r="M123" s="33"/>
      <c r="N123" s="73" t="s">
        <v>952</v>
      </c>
      <c r="O123" s="73" t="s">
        <v>78</v>
      </c>
      <c r="P123" s="74">
        <v>806</v>
      </c>
      <c r="Q123" s="46" t="s">
        <v>52</v>
      </c>
      <c r="R123" s="37" t="s">
        <v>52</v>
      </c>
      <c r="S123" s="37" t="s">
        <v>52</v>
      </c>
      <c r="T123" s="37" t="s">
        <v>757</v>
      </c>
      <c r="U123" s="37" t="s">
        <v>95</v>
      </c>
      <c r="V123" s="37" t="s">
        <v>96</v>
      </c>
      <c r="W123" s="91" t="s">
        <v>953</v>
      </c>
      <c r="X123" s="34" t="s">
        <v>56</v>
      </c>
      <c r="Y123" s="124">
        <v>45474</v>
      </c>
      <c r="Z123" s="124">
        <v>45657</v>
      </c>
      <c r="AA123" s="37"/>
      <c r="AB123" s="105" t="s">
        <v>759</v>
      </c>
      <c r="AC123" s="100"/>
      <c r="AD123" s="151"/>
      <c r="AE123" s="35" t="s">
        <v>52</v>
      </c>
      <c r="AF123" s="34">
        <v>400</v>
      </c>
      <c r="AG123" s="33">
        <v>400</v>
      </c>
      <c r="AH123" s="37"/>
      <c r="AI123" s="33">
        <f t="shared" si="5"/>
        <v>0</v>
      </c>
    </row>
    <row r="124" s="2" customFormat="1" ht="131" hidden="1" customHeight="1" spans="1:35">
      <c r="A124" s="33">
        <v>116</v>
      </c>
      <c r="B124" s="34" t="s">
        <v>42</v>
      </c>
      <c r="C124" s="37" t="s">
        <v>43</v>
      </c>
      <c r="D124" s="37" t="s">
        <v>929</v>
      </c>
      <c r="E124" s="37" t="s">
        <v>954</v>
      </c>
      <c r="F124" s="37" t="s">
        <v>130</v>
      </c>
      <c r="G124" s="37" t="s">
        <v>955</v>
      </c>
      <c r="H124" s="37" t="s">
        <v>48</v>
      </c>
      <c r="I124" s="73" t="s">
        <v>4371</v>
      </c>
      <c r="J124" s="34">
        <v>491</v>
      </c>
      <c r="K124" s="34">
        <v>491</v>
      </c>
      <c r="L124" s="33"/>
      <c r="M124" s="33">
        <v>0</v>
      </c>
      <c r="N124" s="73" t="s">
        <v>957</v>
      </c>
      <c r="O124" s="73" t="s">
        <v>958</v>
      </c>
      <c r="P124" s="74">
        <v>354</v>
      </c>
      <c r="Q124" s="37" t="s">
        <v>52</v>
      </c>
      <c r="R124" s="37" t="s">
        <v>56</v>
      </c>
      <c r="S124" s="37" t="s">
        <v>52</v>
      </c>
      <c r="T124" s="37" t="s">
        <v>757</v>
      </c>
      <c r="U124" s="37" t="s">
        <v>134</v>
      </c>
      <c r="V124" s="37" t="s">
        <v>135</v>
      </c>
      <c r="W124" s="91" t="s">
        <v>136</v>
      </c>
      <c r="X124" s="34" t="s">
        <v>56</v>
      </c>
      <c r="Y124" s="124">
        <v>45352</v>
      </c>
      <c r="Z124" s="124">
        <v>45657</v>
      </c>
      <c r="AA124" s="37"/>
      <c r="AB124" s="105" t="s">
        <v>759</v>
      </c>
      <c r="AC124" s="100"/>
      <c r="AD124" s="151"/>
      <c r="AE124" s="35" t="s">
        <v>52</v>
      </c>
      <c r="AF124" s="34">
        <v>491</v>
      </c>
      <c r="AG124" s="33">
        <v>491</v>
      </c>
      <c r="AH124" s="37"/>
      <c r="AI124" s="33">
        <f t="shared" si="5"/>
        <v>0</v>
      </c>
    </row>
    <row r="125" s="10" customFormat="1" ht="96" hidden="1" customHeight="1" spans="1:35">
      <c r="A125" s="33">
        <v>117</v>
      </c>
      <c r="B125" s="34" t="s">
        <v>42</v>
      </c>
      <c r="C125" s="33" t="s">
        <v>43</v>
      </c>
      <c r="D125" s="33" t="s">
        <v>44</v>
      </c>
      <c r="E125" s="33" t="s">
        <v>1012</v>
      </c>
      <c r="F125" s="33" t="s">
        <v>591</v>
      </c>
      <c r="G125" s="33" t="s">
        <v>1013</v>
      </c>
      <c r="H125" s="33" t="s">
        <v>48</v>
      </c>
      <c r="I125" s="55" t="s">
        <v>1014</v>
      </c>
      <c r="J125" s="34">
        <v>532</v>
      </c>
      <c r="K125" s="34">
        <v>278</v>
      </c>
      <c r="L125" s="33"/>
      <c r="M125" s="33">
        <v>254</v>
      </c>
      <c r="N125" s="66" t="s">
        <v>1015</v>
      </c>
      <c r="O125" s="55" t="s">
        <v>1016</v>
      </c>
      <c r="P125" s="56">
        <v>4910</v>
      </c>
      <c r="Q125" s="33" t="s">
        <v>52</v>
      </c>
      <c r="R125" s="33" t="s">
        <v>52</v>
      </c>
      <c r="S125" s="33" t="s">
        <v>52</v>
      </c>
      <c r="T125" s="33" t="s">
        <v>757</v>
      </c>
      <c r="U125" s="33" t="s">
        <v>597</v>
      </c>
      <c r="V125" s="33" t="s">
        <v>1017</v>
      </c>
      <c r="W125" s="86" t="s">
        <v>1018</v>
      </c>
      <c r="X125" s="33" t="s">
        <v>56</v>
      </c>
      <c r="Y125" s="104">
        <v>45292</v>
      </c>
      <c r="Z125" s="104">
        <v>45627</v>
      </c>
      <c r="AA125" s="37"/>
      <c r="AB125" s="105" t="s">
        <v>1019</v>
      </c>
      <c r="AC125" s="35" t="s">
        <v>4314</v>
      </c>
      <c r="AD125" s="51"/>
      <c r="AE125" s="35" t="s">
        <v>56</v>
      </c>
      <c r="AF125" s="34">
        <v>532</v>
      </c>
      <c r="AG125" s="34">
        <v>278</v>
      </c>
      <c r="AH125" s="37"/>
      <c r="AI125" s="37">
        <f t="shared" si="5"/>
        <v>254</v>
      </c>
    </row>
    <row r="126" s="10" customFormat="1" ht="91" customHeight="1" spans="1:35">
      <c r="A126" s="33">
        <v>118</v>
      </c>
      <c r="B126" s="34" t="s">
        <v>42</v>
      </c>
      <c r="C126" s="33" t="s">
        <v>43</v>
      </c>
      <c r="D126" s="33" t="s">
        <v>44</v>
      </c>
      <c r="E126" s="33" t="s">
        <v>1021</v>
      </c>
      <c r="F126" s="33" t="s">
        <v>46</v>
      </c>
      <c r="G126" s="33" t="s">
        <v>835</v>
      </c>
      <c r="H126" s="33" t="s">
        <v>48</v>
      </c>
      <c r="I126" s="55" t="s">
        <v>1022</v>
      </c>
      <c r="J126" s="34">
        <v>410</v>
      </c>
      <c r="K126" s="34">
        <v>395</v>
      </c>
      <c r="L126" s="33"/>
      <c r="M126" s="33">
        <v>15</v>
      </c>
      <c r="N126" s="66" t="s">
        <v>1023</v>
      </c>
      <c r="O126" s="55" t="s">
        <v>1016</v>
      </c>
      <c r="P126" s="56">
        <v>2242</v>
      </c>
      <c r="Q126" s="33" t="s">
        <v>52</v>
      </c>
      <c r="R126" s="33" t="s">
        <v>52</v>
      </c>
      <c r="S126" s="33" t="s">
        <v>52</v>
      </c>
      <c r="T126" s="33" t="s">
        <v>757</v>
      </c>
      <c r="U126" s="33" t="s">
        <v>447</v>
      </c>
      <c r="V126" s="33" t="s">
        <v>838</v>
      </c>
      <c r="W126" s="86" t="s">
        <v>1024</v>
      </c>
      <c r="X126" s="33" t="s">
        <v>56</v>
      </c>
      <c r="Y126" s="104">
        <v>45292</v>
      </c>
      <c r="Z126" s="104">
        <v>45627</v>
      </c>
      <c r="AA126" s="37"/>
      <c r="AB126" s="105" t="s">
        <v>1019</v>
      </c>
      <c r="AC126" s="100"/>
      <c r="AD126" s="37"/>
      <c r="AE126" s="35" t="s">
        <v>56</v>
      </c>
      <c r="AF126" s="34">
        <v>410</v>
      </c>
      <c r="AG126" s="34">
        <v>395</v>
      </c>
      <c r="AH126" s="37"/>
      <c r="AI126" s="37">
        <f t="shared" si="5"/>
        <v>15</v>
      </c>
    </row>
    <row r="127" s="10" customFormat="1" ht="117" hidden="1" customHeight="1" spans="1:35">
      <c r="A127" s="33">
        <v>119</v>
      </c>
      <c r="B127" s="34" t="s">
        <v>42</v>
      </c>
      <c r="C127" s="33" t="s">
        <v>43</v>
      </c>
      <c r="D127" s="33" t="s">
        <v>44</v>
      </c>
      <c r="E127" s="37" t="s">
        <v>1025</v>
      </c>
      <c r="F127" s="37" t="s">
        <v>130</v>
      </c>
      <c r="G127" s="37" t="s">
        <v>1026</v>
      </c>
      <c r="H127" s="37" t="s">
        <v>48</v>
      </c>
      <c r="I127" s="73" t="s">
        <v>1027</v>
      </c>
      <c r="J127" s="34">
        <v>402</v>
      </c>
      <c r="K127" s="34">
        <v>390</v>
      </c>
      <c r="L127" s="34"/>
      <c r="M127" s="33">
        <v>12</v>
      </c>
      <c r="N127" s="73" t="s">
        <v>1028</v>
      </c>
      <c r="O127" s="73" t="s">
        <v>1016</v>
      </c>
      <c r="P127" s="74">
        <v>2977</v>
      </c>
      <c r="Q127" s="37" t="s">
        <v>52</v>
      </c>
      <c r="R127" s="37" t="s">
        <v>52</v>
      </c>
      <c r="S127" s="37" t="s">
        <v>52</v>
      </c>
      <c r="T127" s="37" t="s">
        <v>757</v>
      </c>
      <c r="U127" s="37" t="s">
        <v>134</v>
      </c>
      <c r="V127" s="37" t="s">
        <v>135</v>
      </c>
      <c r="W127" s="91">
        <v>18887998999</v>
      </c>
      <c r="X127" s="37" t="s">
        <v>56</v>
      </c>
      <c r="Y127" s="124">
        <v>45292</v>
      </c>
      <c r="Z127" s="124">
        <v>45627</v>
      </c>
      <c r="AA127" s="37"/>
      <c r="AB127" s="105" t="s">
        <v>1019</v>
      </c>
      <c r="AC127" s="100"/>
      <c r="AD127" s="37"/>
      <c r="AE127" s="35" t="s">
        <v>52</v>
      </c>
      <c r="AF127" s="34">
        <v>402</v>
      </c>
      <c r="AG127" s="34">
        <v>390</v>
      </c>
      <c r="AH127" s="37"/>
      <c r="AI127" s="37">
        <f t="shared" si="5"/>
        <v>12</v>
      </c>
    </row>
    <row r="128" s="2" customFormat="1" ht="196" hidden="1" customHeight="1" spans="1:35">
      <c r="A128" s="33">
        <v>120</v>
      </c>
      <c r="B128" s="34" t="s">
        <v>42</v>
      </c>
      <c r="C128" s="33" t="s">
        <v>43</v>
      </c>
      <c r="D128" s="33" t="s">
        <v>853</v>
      </c>
      <c r="E128" s="33" t="s">
        <v>1029</v>
      </c>
      <c r="F128" s="33" t="s">
        <v>1030</v>
      </c>
      <c r="G128" s="33" t="s">
        <v>1031</v>
      </c>
      <c r="H128" s="33" t="s">
        <v>48</v>
      </c>
      <c r="I128" s="66" t="s">
        <v>4372</v>
      </c>
      <c r="J128" s="34">
        <v>2310</v>
      </c>
      <c r="K128" s="34">
        <v>1680</v>
      </c>
      <c r="L128" s="33"/>
      <c r="M128" s="33">
        <v>630</v>
      </c>
      <c r="N128" s="55" t="s">
        <v>1033</v>
      </c>
      <c r="O128" s="55" t="s">
        <v>1034</v>
      </c>
      <c r="P128" s="56" t="s">
        <v>1035</v>
      </c>
      <c r="Q128" s="33" t="s">
        <v>52</v>
      </c>
      <c r="R128" s="33" t="s">
        <v>52</v>
      </c>
      <c r="S128" s="33" t="s">
        <v>52</v>
      </c>
      <c r="T128" s="33" t="s">
        <v>1036</v>
      </c>
      <c r="U128" s="33" t="s">
        <v>54</v>
      </c>
      <c r="V128" s="33" t="s">
        <v>1037</v>
      </c>
      <c r="W128" s="86">
        <v>15912179167</v>
      </c>
      <c r="X128" s="33" t="s">
        <v>56</v>
      </c>
      <c r="Y128" s="104">
        <v>45292</v>
      </c>
      <c r="Z128" s="104">
        <v>45657</v>
      </c>
      <c r="AA128" s="37"/>
      <c r="AB128" s="105" t="s">
        <v>1038</v>
      </c>
      <c r="AC128" s="100"/>
      <c r="AD128" s="142"/>
      <c r="AE128" s="35" t="s">
        <v>56</v>
      </c>
      <c r="AF128" s="34">
        <v>2310</v>
      </c>
      <c r="AG128" s="34">
        <v>1680</v>
      </c>
      <c r="AH128" s="37"/>
      <c r="AI128" s="33">
        <f t="shared" si="5"/>
        <v>630</v>
      </c>
    </row>
    <row r="129" s="2" customFormat="1" ht="89" hidden="1" customHeight="1" spans="1:35">
      <c r="A129" s="33">
        <v>121</v>
      </c>
      <c r="B129" s="34" t="s">
        <v>42</v>
      </c>
      <c r="C129" s="34" t="s">
        <v>1039</v>
      </c>
      <c r="D129" s="33" t="s">
        <v>1040</v>
      </c>
      <c r="E129" s="33" t="s">
        <v>1041</v>
      </c>
      <c r="F129" s="33" t="s">
        <v>1042</v>
      </c>
      <c r="G129" s="33" t="s">
        <v>1043</v>
      </c>
      <c r="H129" s="33" t="s">
        <v>48</v>
      </c>
      <c r="I129" s="55" t="s">
        <v>1044</v>
      </c>
      <c r="J129" s="34">
        <v>3368</v>
      </c>
      <c r="K129" s="34">
        <v>3368</v>
      </c>
      <c r="L129" s="33"/>
      <c r="M129" s="33"/>
      <c r="N129" s="66" t="s">
        <v>1045</v>
      </c>
      <c r="O129" s="55" t="s">
        <v>1046</v>
      </c>
      <c r="P129" s="56">
        <v>69653</v>
      </c>
      <c r="Q129" s="33" t="s">
        <v>56</v>
      </c>
      <c r="R129" s="33" t="s">
        <v>52</v>
      </c>
      <c r="S129" s="33" t="s">
        <v>52</v>
      </c>
      <c r="T129" s="33" t="s">
        <v>1047</v>
      </c>
      <c r="U129" s="33" t="s">
        <v>1042</v>
      </c>
      <c r="V129" s="33" t="s">
        <v>1048</v>
      </c>
      <c r="W129" s="86">
        <v>15368435370</v>
      </c>
      <c r="X129" s="33" t="s">
        <v>56</v>
      </c>
      <c r="Y129" s="104">
        <v>45292</v>
      </c>
      <c r="Z129" s="104">
        <v>45657</v>
      </c>
      <c r="AA129" s="37"/>
      <c r="AB129" s="105" t="s">
        <v>1049</v>
      </c>
      <c r="AC129" s="100"/>
      <c r="AD129" s="37"/>
      <c r="AE129" s="35" t="s">
        <v>56</v>
      </c>
      <c r="AF129" s="34">
        <v>3368</v>
      </c>
      <c r="AG129" s="34">
        <v>3368</v>
      </c>
      <c r="AH129" s="37"/>
      <c r="AI129" s="33">
        <f t="shared" si="5"/>
        <v>0</v>
      </c>
    </row>
    <row r="130" s="2" customFormat="1" ht="133" hidden="1" customHeight="1" spans="1:35">
      <c r="A130" s="33">
        <v>122</v>
      </c>
      <c r="B130" s="34" t="s">
        <v>42</v>
      </c>
      <c r="C130" s="34" t="s">
        <v>65</v>
      </c>
      <c r="D130" s="33" t="s">
        <v>80</v>
      </c>
      <c r="E130" s="33" t="s">
        <v>1050</v>
      </c>
      <c r="F130" s="33" t="s">
        <v>1051</v>
      </c>
      <c r="G130" s="33" t="s">
        <v>1051</v>
      </c>
      <c r="H130" s="33" t="s">
        <v>48</v>
      </c>
      <c r="I130" s="55" t="s">
        <v>1052</v>
      </c>
      <c r="J130" s="34">
        <v>320</v>
      </c>
      <c r="K130" s="34">
        <v>320</v>
      </c>
      <c r="L130" s="33"/>
      <c r="M130" s="33"/>
      <c r="N130" s="57" t="s">
        <v>1053</v>
      </c>
      <c r="O130" s="55" t="s">
        <v>1054</v>
      </c>
      <c r="P130" s="56"/>
      <c r="Q130" s="33" t="s">
        <v>52</v>
      </c>
      <c r="R130" s="33" t="s">
        <v>52</v>
      </c>
      <c r="S130" s="33" t="s">
        <v>52</v>
      </c>
      <c r="T130" s="33" t="s">
        <v>1055</v>
      </c>
      <c r="U130" s="33" t="s">
        <v>1055</v>
      </c>
      <c r="V130" s="33" t="s">
        <v>1056</v>
      </c>
      <c r="W130" s="86">
        <v>13278752453</v>
      </c>
      <c r="X130" s="33" t="s">
        <v>56</v>
      </c>
      <c r="Y130" s="104">
        <v>45292</v>
      </c>
      <c r="Z130" s="104">
        <v>45627</v>
      </c>
      <c r="AA130" s="37"/>
      <c r="AB130" s="105" t="s">
        <v>1057</v>
      </c>
      <c r="AC130" s="35" t="s">
        <v>4314</v>
      </c>
      <c r="AD130" s="33"/>
      <c r="AE130" s="35" t="s">
        <v>56</v>
      </c>
      <c r="AF130" s="34">
        <v>320</v>
      </c>
      <c r="AG130" s="34">
        <v>320</v>
      </c>
      <c r="AH130" s="37"/>
      <c r="AI130" s="33">
        <f t="shared" si="5"/>
        <v>0</v>
      </c>
    </row>
    <row r="131" s="11" customFormat="1" ht="168" hidden="1" customHeight="1" spans="1:35">
      <c r="A131" s="33">
        <v>123</v>
      </c>
      <c r="B131" s="34" t="s">
        <v>42</v>
      </c>
      <c r="C131" s="34" t="s">
        <v>43</v>
      </c>
      <c r="D131" s="34" t="s">
        <v>929</v>
      </c>
      <c r="E131" s="34" t="s">
        <v>1063</v>
      </c>
      <c r="F131" s="34" t="s">
        <v>450</v>
      </c>
      <c r="G131" s="34" t="s">
        <v>1064</v>
      </c>
      <c r="H131" s="34" t="s">
        <v>48</v>
      </c>
      <c r="I131" s="59" t="s">
        <v>1065</v>
      </c>
      <c r="J131" s="34">
        <v>958</v>
      </c>
      <c r="K131" s="34">
        <v>958</v>
      </c>
      <c r="L131" s="34"/>
      <c r="M131" s="34">
        <v>0</v>
      </c>
      <c r="N131" s="59" t="s">
        <v>1066</v>
      </c>
      <c r="O131" s="59" t="s">
        <v>1067</v>
      </c>
      <c r="P131" s="156">
        <v>9484</v>
      </c>
      <c r="Q131" s="34" t="s">
        <v>52</v>
      </c>
      <c r="R131" s="34" t="s">
        <v>52</v>
      </c>
      <c r="S131" s="34" t="s">
        <v>52</v>
      </c>
      <c r="T131" s="34" t="s">
        <v>1068</v>
      </c>
      <c r="U131" s="34" t="s">
        <v>454</v>
      </c>
      <c r="V131" s="34" t="s">
        <v>455</v>
      </c>
      <c r="W131" s="86">
        <v>18387480109</v>
      </c>
      <c r="X131" s="34" t="s">
        <v>56</v>
      </c>
      <c r="Y131" s="107">
        <v>45292</v>
      </c>
      <c r="Z131" s="107">
        <v>45597</v>
      </c>
      <c r="AA131" s="34" t="s">
        <v>1070</v>
      </c>
      <c r="AB131" s="105" t="s">
        <v>1071</v>
      </c>
      <c r="AC131" s="105" t="s">
        <v>1072</v>
      </c>
      <c r="AD131" s="34"/>
      <c r="AE131" s="35" t="s">
        <v>56</v>
      </c>
      <c r="AF131" s="34">
        <v>958</v>
      </c>
      <c r="AG131" s="34">
        <v>958</v>
      </c>
      <c r="AH131" s="34"/>
      <c r="AI131" s="33">
        <f t="shared" si="5"/>
        <v>0</v>
      </c>
    </row>
    <row r="132" s="11" customFormat="1" ht="131" hidden="1" customHeight="1" spans="1:35">
      <c r="A132" s="33">
        <v>124</v>
      </c>
      <c r="B132" s="34" t="s">
        <v>42</v>
      </c>
      <c r="C132" s="34" t="s">
        <v>43</v>
      </c>
      <c r="D132" s="34" t="s">
        <v>929</v>
      </c>
      <c r="E132" s="34" t="s">
        <v>1073</v>
      </c>
      <c r="F132" s="34" t="s">
        <v>654</v>
      </c>
      <c r="G132" s="34" t="s">
        <v>771</v>
      </c>
      <c r="H132" s="34" t="s">
        <v>48</v>
      </c>
      <c r="I132" s="59" t="s">
        <v>4373</v>
      </c>
      <c r="J132" s="34">
        <v>176</v>
      </c>
      <c r="K132" s="34">
        <v>176</v>
      </c>
      <c r="L132" s="34"/>
      <c r="M132" s="34">
        <v>0</v>
      </c>
      <c r="N132" s="59" t="s">
        <v>1075</v>
      </c>
      <c r="O132" s="59" t="s">
        <v>1076</v>
      </c>
      <c r="P132" s="156">
        <v>29270</v>
      </c>
      <c r="Q132" s="34" t="s">
        <v>52</v>
      </c>
      <c r="R132" s="34" t="s">
        <v>52</v>
      </c>
      <c r="S132" s="34" t="s">
        <v>52</v>
      </c>
      <c r="T132" s="34" t="s">
        <v>1068</v>
      </c>
      <c r="U132" s="34" t="s">
        <v>658</v>
      </c>
      <c r="V132" s="33" t="s">
        <v>775</v>
      </c>
      <c r="W132" s="86">
        <v>13887465176</v>
      </c>
      <c r="X132" s="34" t="s">
        <v>56</v>
      </c>
      <c r="Y132" s="107">
        <v>45323</v>
      </c>
      <c r="Z132" s="107">
        <v>45627</v>
      </c>
      <c r="AA132" s="34" t="s">
        <v>1070</v>
      </c>
      <c r="AB132" s="105" t="s">
        <v>1071</v>
      </c>
      <c r="AC132" s="105" t="s">
        <v>1072</v>
      </c>
      <c r="AD132" s="34"/>
      <c r="AE132" s="35" t="s">
        <v>56</v>
      </c>
      <c r="AF132" s="34">
        <v>176</v>
      </c>
      <c r="AG132" s="34">
        <v>176</v>
      </c>
      <c r="AH132" s="34"/>
      <c r="AI132" s="33">
        <f t="shared" si="5"/>
        <v>0</v>
      </c>
    </row>
    <row r="133" s="11" customFormat="1" ht="193" hidden="1" customHeight="1" spans="1:35">
      <c r="A133" s="33">
        <v>125</v>
      </c>
      <c r="B133" s="34" t="s">
        <v>42</v>
      </c>
      <c r="C133" s="34" t="s">
        <v>43</v>
      </c>
      <c r="D133" s="34" t="s">
        <v>929</v>
      </c>
      <c r="E133" s="34" t="s">
        <v>1077</v>
      </c>
      <c r="F133" s="34" t="s">
        <v>91</v>
      </c>
      <c r="G133" s="34" t="s">
        <v>4374</v>
      </c>
      <c r="H133" s="34" t="s">
        <v>48</v>
      </c>
      <c r="I133" s="59" t="s">
        <v>1079</v>
      </c>
      <c r="J133" s="34">
        <v>910</v>
      </c>
      <c r="K133" s="34">
        <v>910</v>
      </c>
      <c r="L133" s="34"/>
      <c r="M133" s="34">
        <v>0</v>
      </c>
      <c r="N133" s="59" t="s">
        <v>1080</v>
      </c>
      <c r="O133" s="59" t="s">
        <v>1076</v>
      </c>
      <c r="P133" s="156">
        <v>8406</v>
      </c>
      <c r="Q133" s="34" t="s">
        <v>52</v>
      </c>
      <c r="R133" s="34" t="s">
        <v>52</v>
      </c>
      <c r="S133" s="34" t="s">
        <v>52</v>
      </c>
      <c r="T133" s="34" t="s">
        <v>1068</v>
      </c>
      <c r="U133" s="34" t="s">
        <v>95</v>
      </c>
      <c r="V133" s="33" t="s">
        <v>96</v>
      </c>
      <c r="W133" s="86">
        <v>13648747575</v>
      </c>
      <c r="X133" s="34" t="s">
        <v>56</v>
      </c>
      <c r="Y133" s="107">
        <v>45295</v>
      </c>
      <c r="Z133" s="107">
        <v>45630</v>
      </c>
      <c r="AA133" s="34" t="s">
        <v>1070</v>
      </c>
      <c r="AB133" s="105" t="s">
        <v>1071</v>
      </c>
      <c r="AC133" s="105" t="s">
        <v>1072</v>
      </c>
      <c r="AD133" s="34"/>
      <c r="AE133" s="35" t="s">
        <v>56</v>
      </c>
      <c r="AF133" s="34">
        <v>910</v>
      </c>
      <c r="AG133" s="34">
        <v>910</v>
      </c>
      <c r="AH133" s="34"/>
      <c r="AI133" s="33">
        <f t="shared" si="5"/>
        <v>0</v>
      </c>
    </row>
    <row r="134" s="11" customFormat="1" ht="104" hidden="1" customHeight="1" spans="1:35">
      <c r="A134" s="33">
        <v>126</v>
      </c>
      <c r="B134" s="34" t="s">
        <v>42</v>
      </c>
      <c r="C134" s="34" t="s">
        <v>43</v>
      </c>
      <c r="D134" s="34" t="s">
        <v>929</v>
      </c>
      <c r="E134" s="34" t="s">
        <v>1081</v>
      </c>
      <c r="F134" s="34" t="s">
        <v>198</v>
      </c>
      <c r="G134" s="34" t="s">
        <v>1082</v>
      </c>
      <c r="H134" s="34" t="s">
        <v>48</v>
      </c>
      <c r="I134" s="157" t="s">
        <v>1083</v>
      </c>
      <c r="J134" s="34">
        <v>356</v>
      </c>
      <c r="K134" s="34">
        <v>356</v>
      </c>
      <c r="L134" s="34"/>
      <c r="M134" s="34">
        <v>0</v>
      </c>
      <c r="N134" s="59" t="s">
        <v>1084</v>
      </c>
      <c r="O134" s="59" t="s">
        <v>78</v>
      </c>
      <c r="P134" s="158">
        <v>6632</v>
      </c>
      <c r="Q134" s="34" t="s">
        <v>52</v>
      </c>
      <c r="R134" s="34" t="s">
        <v>52</v>
      </c>
      <c r="S134" s="34" t="s">
        <v>52</v>
      </c>
      <c r="T134" s="34" t="s">
        <v>1068</v>
      </c>
      <c r="U134" s="34" t="s">
        <v>203</v>
      </c>
      <c r="V134" s="33" t="s">
        <v>204</v>
      </c>
      <c r="W134" s="86">
        <v>15887905589</v>
      </c>
      <c r="X134" s="34" t="s">
        <v>56</v>
      </c>
      <c r="Y134" s="107">
        <v>45295</v>
      </c>
      <c r="Z134" s="107">
        <v>45630</v>
      </c>
      <c r="AA134" s="34" t="s">
        <v>1070</v>
      </c>
      <c r="AB134" s="105" t="s">
        <v>1071</v>
      </c>
      <c r="AC134" s="105" t="s">
        <v>1072</v>
      </c>
      <c r="AD134" s="34"/>
      <c r="AE134" s="35" t="s">
        <v>52</v>
      </c>
      <c r="AF134" s="34">
        <v>356</v>
      </c>
      <c r="AG134" s="34">
        <v>356</v>
      </c>
      <c r="AH134" s="34"/>
      <c r="AI134" s="33">
        <f t="shared" si="5"/>
        <v>0</v>
      </c>
    </row>
    <row r="135" s="11" customFormat="1" ht="243" hidden="1" customHeight="1" spans="1:35">
      <c r="A135" s="33">
        <v>127</v>
      </c>
      <c r="B135" s="34" t="s">
        <v>42</v>
      </c>
      <c r="C135" s="34" t="s">
        <v>43</v>
      </c>
      <c r="D135" s="34" t="s">
        <v>929</v>
      </c>
      <c r="E135" s="34" t="s">
        <v>1085</v>
      </c>
      <c r="F135" s="34" t="s">
        <v>198</v>
      </c>
      <c r="G135" s="34" t="s">
        <v>1086</v>
      </c>
      <c r="H135" s="34" t="s">
        <v>48</v>
      </c>
      <c r="I135" s="157" t="s">
        <v>1087</v>
      </c>
      <c r="J135" s="34">
        <v>800</v>
      </c>
      <c r="K135" s="34">
        <v>800</v>
      </c>
      <c r="L135" s="34"/>
      <c r="M135" s="34">
        <v>0</v>
      </c>
      <c r="N135" s="59" t="s">
        <v>1088</v>
      </c>
      <c r="O135" s="59" t="s">
        <v>1089</v>
      </c>
      <c r="P135" s="156" t="s">
        <v>1090</v>
      </c>
      <c r="Q135" s="34" t="s">
        <v>52</v>
      </c>
      <c r="R135" s="34" t="s">
        <v>52</v>
      </c>
      <c r="S135" s="34" t="s">
        <v>52</v>
      </c>
      <c r="T135" s="34" t="s">
        <v>1068</v>
      </c>
      <c r="U135" s="33" t="s">
        <v>203</v>
      </c>
      <c r="V135" s="34" t="s">
        <v>204</v>
      </c>
      <c r="W135" s="86">
        <v>15887905590</v>
      </c>
      <c r="X135" s="34" t="s">
        <v>56</v>
      </c>
      <c r="Y135" s="107">
        <v>45295</v>
      </c>
      <c r="Z135" s="107">
        <v>45630</v>
      </c>
      <c r="AA135" s="34" t="s">
        <v>1091</v>
      </c>
      <c r="AB135" s="105" t="s">
        <v>1071</v>
      </c>
      <c r="AC135" s="105" t="s">
        <v>1072</v>
      </c>
      <c r="AD135" s="34"/>
      <c r="AE135" s="35" t="s">
        <v>56</v>
      </c>
      <c r="AF135" s="34">
        <v>800</v>
      </c>
      <c r="AG135" s="34">
        <v>800</v>
      </c>
      <c r="AH135" s="34"/>
      <c r="AI135" s="33">
        <f t="shared" si="5"/>
        <v>0</v>
      </c>
    </row>
    <row r="136" s="11" customFormat="1" ht="173" hidden="1" customHeight="1" spans="1:35">
      <c r="A136" s="33">
        <v>128</v>
      </c>
      <c r="B136" s="34" t="s">
        <v>42</v>
      </c>
      <c r="C136" s="34" t="s">
        <v>43</v>
      </c>
      <c r="D136" s="34" t="s">
        <v>929</v>
      </c>
      <c r="E136" s="34" t="s">
        <v>1092</v>
      </c>
      <c r="F136" s="34" t="s">
        <v>591</v>
      </c>
      <c r="G136" s="34" t="s">
        <v>592</v>
      </c>
      <c r="H136" s="34" t="s">
        <v>48</v>
      </c>
      <c r="I136" s="59" t="s">
        <v>1093</v>
      </c>
      <c r="J136" s="34">
        <v>978</v>
      </c>
      <c r="K136" s="34">
        <v>978</v>
      </c>
      <c r="L136" s="34"/>
      <c r="M136" s="34">
        <v>0</v>
      </c>
      <c r="N136" s="59" t="s">
        <v>1094</v>
      </c>
      <c r="O136" s="59" t="s">
        <v>1095</v>
      </c>
      <c r="P136" s="156">
        <v>2451</v>
      </c>
      <c r="Q136" s="34" t="s">
        <v>52</v>
      </c>
      <c r="R136" s="34" t="s">
        <v>52</v>
      </c>
      <c r="S136" s="34" t="s">
        <v>52</v>
      </c>
      <c r="T136" s="34" t="s">
        <v>1068</v>
      </c>
      <c r="U136" s="34" t="s">
        <v>597</v>
      </c>
      <c r="V136" s="33" t="s">
        <v>1017</v>
      </c>
      <c r="W136" s="86" t="s">
        <v>1018</v>
      </c>
      <c r="X136" s="34" t="s">
        <v>56</v>
      </c>
      <c r="Y136" s="107">
        <v>45352</v>
      </c>
      <c r="Z136" s="107">
        <v>45323</v>
      </c>
      <c r="AA136" s="34"/>
      <c r="AB136" s="105" t="s">
        <v>1071</v>
      </c>
      <c r="AC136" s="105" t="s">
        <v>1072</v>
      </c>
      <c r="AD136" s="34"/>
      <c r="AE136" s="35" t="s">
        <v>56</v>
      </c>
      <c r="AF136" s="34">
        <v>978</v>
      </c>
      <c r="AG136" s="34">
        <v>978</v>
      </c>
      <c r="AH136" s="34"/>
      <c r="AI136" s="33">
        <f t="shared" si="5"/>
        <v>0</v>
      </c>
    </row>
    <row r="137" s="12" customFormat="1" ht="185" hidden="1" customHeight="1" spans="1:35">
      <c r="A137" s="33">
        <v>129</v>
      </c>
      <c r="B137" s="34" t="s">
        <v>42</v>
      </c>
      <c r="C137" s="34" t="s">
        <v>43</v>
      </c>
      <c r="D137" s="34" t="s">
        <v>929</v>
      </c>
      <c r="E137" s="34" t="s">
        <v>1096</v>
      </c>
      <c r="F137" s="34" t="s">
        <v>91</v>
      </c>
      <c r="G137" s="34" t="s">
        <v>1097</v>
      </c>
      <c r="H137" s="34" t="s">
        <v>48</v>
      </c>
      <c r="I137" s="59" t="s">
        <v>1098</v>
      </c>
      <c r="J137" s="34">
        <v>600</v>
      </c>
      <c r="K137" s="34">
        <v>600</v>
      </c>
      <c r="L137" s="34"/>
      <c r="M137" s="34">
        <v>0</v>
      </c>
      <c r="N137" s="59" t="s">
        <v>1099</v>
      </c>
      <c r="O137" s="59" t="s">
        <v>1100</v>
      </c>
      <c r="P137" s="156">
        <v>4857</v>
      </c>
      <c r="Q137" s="34" t="s">
        <v>52</v>
      </c>
      <c r="R137" s="34" t="s">
        <v>52</v>
      </c>
      <c r="S137" s="34" t="s">
        <v>52</v>
      </c>
      <c r="T137" s="34" t="s">
        <v>1068</v>
      </c>
      <c r="U137" s="34" t="s">
        <v>95</v>
      </c>
      <c r="V137" s="33" t="s">
        <v>96</v>
      </c>
      <c r="W137" s="86">
        <v>13648747575</v>
      </c>
      <c r="X137" s="34" t="s">
        <v>56</v>
      </c>
      <c r="Y137" s="107">
        <v>45295</v>
      </c>
      <c r="Z137" s="107">
        <v>45630</v>
      </c>
      <c r="AA137" s="34"/>
      <c r="AB137" s="105" t="s">
        <v>1071</v>
      </c>
      <c r="AC137" s="105" t="s">
        <v>1072</v>
      </c>
      <c r="AD137" s="34"/>
      <c r="AE137" s="35" t="s">
        <v>56</v>
      </c>
      <c r="AF137" s="34">
        <v>600</v>
      </c>
      <c r="AG137" s="34">
        <v>600</v>
      </c>
      <c r="AH137" s="34"/>
      <c r="AI137" s="33">
        <f t="shared" ref="AI137:AI200" si="6">AF137-AG137-AH137</f>
        <v>0</v>
      </c>
    </row>
    <row r="138" s="11" customFormat="1" ht="184" hidden="1" customHeight="1" spans="1:35">
      <c r="A138" s="33">
        <v>130</v>
      </c>
      <c r="B138" s="34" t="s">
        <v>42</v>
      </c>
      <c r="C138" s="34" t="s">
        <v>43</v>
      </c>
      <c r="D138" s="34" t="s">
        <v>929</v>
      </c>
      <c r="E138" s="34" t="s">
        <v>1101</v>
      </c>
      <c r="F138" s="34" t="s">
        <v>215</v>
      </c>
      <c r="G138" s="34" t="s">
        <v>300</v>
      </c>
      <c r="H138" s="34" t="s">
        <v>48</v>
      </c>
      <c r="I138" s="59" t="s">
        <v>1102</v>
      </c>
      <c r="J138" s="34">
        <v>600</v>
      </c>
      <c r="K138" s="34">
        <v>600</v>
      </c>
      <c r="L138" s="34"/>
      <c r="M138" s="34">
        <v>0</v>
      </c>
      <c r="N138" s="59" t="s">
        <v>1103</v>
      </c>
      <c r="O138" s="59" t="s">
        <v>1104</v>
      </c>
      <c r="P138" s="156">
        <v>4653</v>
      </c>
      <c r="Q138" s="34" t="s">
        <v>52</v>
      </c>
      <c r="R138" s="34" t="s">
        <v>52</v>
      </c>
      <c r="S138" s="34" t="s">
        <v>52</v>
      </c>
      <c r="T138" s="34" t="s">
        <v>1068</v>
      </c>
      <c r="U138" s="34" t="s">
        <v>220</v>
      </c>
      <c r="V138" s="33" t="s">
        <v>304</v>
      </c>
      <c r="W138" s="86">
        <v>15287849999</v>
      </c>
      <c r="X138" s="34" t="s">
        <v>56</v>
      </c>
      <c r="Y138" s="107">
        <v>45352</v>
      </c>
      <c r="Z138" s="107">
        <v>45356</v>
      </c>
      <c r="AA138" s="34"/>
      <c r="AB138" s="105" t="s">
        <v>1071</v>
      </c>
      <c r="AC138" s="105" t="s">
        <v>1072</v>
      </c>
      <c r="AD138" s="34"/>
      <c r="AE138" s="35" t="s">
        <v>56</v>
      </c>
      <c r="AF138" s="34">
        <v>600</v>
      </c>
      <c r="AG138" s="34">
        <v>600</v>
      </c>
      <c r="AH138" s="34"/>
      <c r="AI138" s="33">
        <f t="shared" si="6"/>
        <v>0</v>
      </c>
    </row>
    <row r="139" s="11" customFormat="1" ht="162" hidden="1" customHeight="1" spans="1:35">
      <c r="A139" s="33">
        <v>131</v>
      </c>
      <c r="B139" s="34" t="s">
        <v>42</v>
      </c>
      <c r="C139" s="34" t="s">
        <v>43</v>
      </c>
      <c r="D139" s="34" t="s">
        <v>929</v>
      </c>
      <c r="E139" s="34" t="s">
        <v>1105</v>
      </c>
      <c r="F139" s="34" t="s">
        <v>130</v>
      </c>
      <c r="G139" s="34" t="s">
        <v>1106</v>
      </c>
      <c r="H139" s="34" t="s">
        <v>48</v>
      </c>
      <c r="I139" s="59" t="s">
        <v>1107</v>
      </c>
      <c r="J139" s="34">
        <v>599.86</v>
      </c>
      <c r="K139" s="34">
        <v>599.86</v>
      </c>
      <c r="L139" s="34"/>
      <c r="M139" s="34">
        <v>0</v>
      </c>
      <c r="N139" s="58" t="s">
        <v>1108</v>
      </c>
      <c r="O139" s="59" t="s">
        <v>1109</v>
      </c>
      <c r="P139" s="156">
        <v>486</v>
      </c>
      <c r="Q139" s="34" t="s">
        <v>52</v>
      </c>
      <c r="R139" s="34" t="s">
        <v>52</v>
      </c>
      <c r="S139" s="34" t="s">
        <v>52</v>
      </c>
      <c r="T139" s="34" t="s">
        <v>1068</v>
      </c>
      <c r="U139" s="34" t="s">
        <v>134</v>
      </c>
      <c r="V139" s="34" t="s">
        <v>135</v>
      </c>
      <c r="W139" s="87">
        <v>18887998999</v>
      </c>
      <c r="X139" s="34" t="s">
        <v>56</v>
      </c>
      <c r="Y139" s="107">
        <v>45292</v>
      </c>
      <c r="Z139" s="107">
        <v>45627</v>
      </c>
      <c r="AA139" s="34"/>
      <c r="AB139" s="105" t="s">
        <v>1071</v>
      </c>
      <c r="AC139" s="105" t="s">
        <v>1072</v>
      </c>
      <c r="AD139" s="34"/>
      <c r="AE139" s="35" t="s">
        <v>56</v>
      </c>
      <c r="AF139" s="34">
        <v>599.86</v>
      </c>
      <c r="AG139" s="34">
        <v>599.86</v>
      </c>
      <c r="AH139" s="34"/>
      <c r="AI139" s="33">
        <f t="shared" si="6"/>
        <v>0</v>
      </c>
    </row>
    <row r="140" s="11" customFormat="1" ht="132" hidden="1" customHeight="1" spans="1:35">
      <c r="A140" s="33">
        <v>132</v>
      </c>
      <c r="B140" s="34" t="s">
        <v>42</v>
      </c>
      <c r="C140" s="34" t="s">
        <v>43</v>
      </c>
      <c r="D140" s="34" t="s">
        <v>929</v>
      </c>
      <c r="E140" s="34" t="s">
        <v>1110</v>
      </c>
      <c r="F140" s="34" t="s">
        <v>112</v>
      </c>
      <c r="G140" s="34" t="s">
        <v>1111</v>
      </c>
      <c r="H140" s="34" t="s">
        <v>48</v>
      </c>
      <c r="I140" s="59" t="s">
        <v>1112</v>
      </c>
      <c r="J140" s="34">
        <v>310.5</v>
      </c>
      <c r="K140" s="34">
        <v>310.5</v>
      </c>
      <c r="L140" s="34"/>
      <c r="M140" s="34">
        <v>0</v>
      </c>
      <c r="N140" s="159" t="s">
        <v>1113</v>
      </c>
      <c r="O140" s="59" t="s">
        <v>1114</v>
      </c>
      <c r="P140" s="158" t="s">
        <v>1115</v>
      </c>
      <c r="Q140" s="34" t="s">
        <v>52</v>
      </c>
      <c r="R140" s="34" t="s">
        <v>52</v>
      </c>
      <c r="S140" s="34" t="s">
        <v>52</v>
      </c>
      <c r="T140" s="34" t="s">
        <v>1068</v>
      </c>
      <c r="U140" s="34" t="s">
        <v>118</v>
      </c>
      <c r="V140" s="33" t="s">
        <v>119</v>
      </c>
      <c r="W140" s="86">
        <v>13769875596</v>
      </c>
      <c r="X140" s="34" t="s">
        <v>56</v>
      </c>
      <c r="Y140" s="107">
        <v>45297</v>
      </c>
      <c r="Z140" s="107">
        <v>45632</v>
      </c>
      <c r="AA140" s="34"/>
      <c r="AB140" s="105" t="s">
        <v>1071</v>
      </c>
      <c r="AC140" s="105" t="s">
        <v>1072</v>
      </c>
      <c r="AD140" s="34"/>
      <c r="AE140" s="35" t="s">
        <v>52</v>
      </c>
      <c r="AF140" s="34">
        <v>310.5</v>
      </c>
      <c r="AG140" s="34">
        <v>310.5</v>
      </c>
      <c r="AH140" s="34"/>
      <c r="AI140" s="33">
        <f t="shared" si="6"/>
        <v>0</v>
      </c>
    </row>
    <row r="141" s="11" customFormat="1" ht="133" hidden="1" customHeight="1" spans="1:35">
      <c r="A141" s="33">
        <v>133</v>
      </c>
      <c r="B141" s="34" t="s">
        <v>42</v>
      </c>
      <c r="C141" s="34" t="s">
        <v>43</v>
      </c>
      <c r="D141" s="34" t="s">
        <v>929</v>
      </c>
      <c r="E141" s="34" t="s">
        <v>1116</v>
      </c>
      <c r="F141" s="34" t="s">
        <v>112</v>
      </c>
      <c r="G141" s="34" t="s">
        <v>1117</v>
      </c>
      <c r="H141" s="34" t="s">
        <v>48</v>
      </c>
      <c r="I141" s="59" t="s">
        <v>1118</v>
      </c>
      <c r="J141" s="34">
        <v>295</v>
      </c>
      <c r="K141" s="34">
        <v>295</v>
      </c>
      <c r="L141" s="34"/>
      <c r="M141" s="34">
        <v>0</v>
      </c>
      <c r="N141" s="159" t="s">
        <v>1119</v>
      </c>
      <c r="O141" s="59" t="s">
        <v>1114</v>
      </c>
      <c r="P141" s="158" t="s">
        <v>1120</v>
      </c>
      <c r="Q141" s="34" t="s">
        <v>52</v>
      </c>
      <c r="R141" s="34" t="s">
        <v>52</v>
      </c>
      <c r="S141" s="34" t="s">
        <v>52</v>
      </c>
      <c r="T141" s="34" t="s">
        <v>1068</v>
      </c>
      <c r="U141" s="34" t="s">
        <v>118</v>
      </c>
      <c r="V141" s="33" t="s">
        <v>119</v>
      </c>
      <c r="W141" s="86">
        <v>13769875596</v>
      </c>
      <c r="X141" s="34" t="s">
        <v>56</v>
      </c>
      <c r="Y141" s="107">
        <v>45297</v>
      </c>
      <c r="Z141" s="107">
        <v>45632</v>
      </c>
      <c r="AA141" s="34"/>
      <c r="AB141" s="105" t="s">
        <v>1071</v>
      </c>
      <c r="AC141" s="105" t="s">
        <v>1072</v>
      </c>
      <c r="AD141" s="160"/>
      <c r="AE141" s="35" t="s">
        <v>52</v>
      </c>
      <c r="AF141" s="34">
        <v>295</v>
      </c>
      <c r="AG141" s="34">
        <v>295</v>
      </c>
      <c r="AH141" s="34"/>
      <c r="AI141" s="33">
        <f t="shared" si="6"/>
        <v>0</v>
      </c>
    </row>
    <row r="142" s="11" customFormat="1" ht="101" hidden="1" customHeight="1" spans="1:35">
      <c r="A142" s="33">
        <v>134</v>
      </c>
      <c r="B142" s="34" t="s">
        <v>42</v>
      </c>
      <c r="C142" s="34" t="s">
        <v>43</v>
      </c>
      <c r="D142" s="34" t="s">
        <v>929</v>
      </c>
      <c r="E142" s="34" t="s">
        <v>1121</v>
      </c>
      <c r="F142" s="34" t="s">
        <v>130</v>
      </c>
      <c r="G142" s="34" t="s">
        <v>1122</v>
      </c>
      <c r="H142" s="34" t="s">
        <v>48</v>
      </c>
      <c r="I142" s="59" t="s">
        <v>1123</v>
      </c>
      <c r="J142" s="34">
        <v>799</v>
      </c>
      <c r="K142" s="34">
        <v>799</v>
      </c>
      <c r="L142" s="34"/>
      <c r="M142" s="34">
        <v>0</v>
      </c>
      <c r="N142" s="58" t="s">
        <v>1124</v>
      </c>
      <c r="O142" s="59" t="s">
        <v>1125</v>
      </c>
      <c r="P142" s="158">
        <v>1247</v>
      </c>
      <c r="Q142" s="34" t="s">
        <v>52</v>
      </c>
      <c r="R142" s="34" t="s">
        <v>52</v>
      </c>
      <c r="S142" s="34" t="s">
        <v>52</v>
      </c>
      <c r="T142" s="34" t="s">
        <v>1068</v>
      </c>
      <c r="U142" s="34" t="s">
        <v>134</v>
      </c>
      <c r="V142" s="34" t="s">
        <v>135</v>
      </c>
      <c r="W142" s="87" t="s">
        <v>136</v>
      </c>
      <c r="X142" s="34" t="s">
        <v>56</v>
      </c>
      <c r="Y142" s="107">
        <v>45295</v>
      </c>
      <c r="Z142" s="107">
        <v>45630</v>
      </c>
      <c r="AA142" s="34"/>
      <c r="AB142" s="105" t="s">
        <v>1071</v>
      </c>
      <c r="AC142" s="105" t="s">
        <v>1072</v>
      </c>
      <c r="AD142" s="34"/>
      <c r="AE142" s="35" t="s">
        <v>52</v>
      </c>
      <c r="AF142" s="34">
        <v>799</v>
      </c>
      <c r="AG142" s="34">
        <v>300</v>
      </c>
      <c r="AH142" s="34"/>
      <c r="AI142" s="33">
        <f t="shared" si="6"/>
        <v>499</v>
      </c>
    </row>
    <row r="143" s="11" customFormat="1" ht="114" hidden="1" customHeight="1" spans="1:35">
      <c r="A143" s="33">
        <v>135</v>
      </c>
      <c r="B143" s="34" t="s">
        <v>42</v>
      </c>
      <c r="C143" s="34" t="s">
        <v>43</v>
      </c>
      <c r="D143" s="34" t="s">
        <v>929</v>
      </c>
      <c r="E143" s="34" t="s">
        <v>1126</v>
      </c>
      <c r="F143" s="34" t="s">
        <v>975</v>
      </c>
      <c r="G143" s="34" t="s">
        <v>1127</v>
      </c>
      <c r="H143" s="34" t="s">
        <v>48</v>
      </c>
      <c r="I143" s="59" t="s">
        <v>1128</v>
      </c>
      <c r="J143" s="34">
        <v>865</v>
      </c>
      <c r="K143" s="34">
        <v>865</v>
      </c>
      <c r="L143" s="34"/>
      <c r="M143" s="34">
        <v>0</v>
      </c>
      <c r="N143" s="58" t="s">
        <v>1129</v>
      </c>
      <c r="O143" s="59" t="s">
        <v>1130</v>
      </c>
      <c r="P143" s="158">
        <v>5484</v>
      </c>
      <c r="Q143" s="34" t="s">
        <v>52</v>
      </c>
      <c r="R143" s="34" t="s">
        <v>52</v>
      </c>
      <c r="S143" s="34" t="s">
        <v>52</v>
      </c>
      <c r="T143" s="34" t="s">
        <v>1068</v>
      </c>
      <c r="U143" s="34" t="s">
        <v>979</v>
      </c>
      <c r="V143" s="33" t="s">
        <v>1131</v>
      </c>
      <c r="W143" s="86">
        <v>15877907475</v>
      </c>
      <c r="X143" s="34" t="s">
        <v>56</v>
      </c>
      <c r="Y143" s="107">
        <v>45296</v>
      </c>
      <c r="Z143" s="107">
        <v>45631</v>
      </c>
      <c r="AA143" s="34"/>
      <c r="AB143" s="105" t="s">
        <v>1071</v>
      </c>
      <c r="AC143" s="105" t="s">
        <v>1072</v>
      </c>
      <c r="AD143" s="34"/>
      <c r="AE143" s="35" t="s">
        <v>52</v>
      </c>
      <c r="AF143" s="34">
        <v>865</v>
      </c>
      <c r="AG143" s="34">
        <v>365</v>
      </c>
      <c r="AH143" s="34"/>
      <c r="AI143" s="33">
        <f t="shared" si="6"/>
        <v>500</v>
      </c>
    </row>
    <row r="144" s="13" customFormat="1" ht="172" hidden="1" customHeight="1" spans="1:35">
      <c r="A144" s="33">
        <v>136</v>
      </c>
      <c r="B144" s="34" t="s">
        <v>42</v>
      </c>
      <c r="C144" s="34" t="s">
        <v>43</v>
      </c>
      <c r="D144" s="33" t="s">
        <v>929</v>
      </c>
      <c r="E144" s="33" t="s">
        <v>1132</v>
      </c>
      <c r="F144" s="33" t="s">
        <v>654</v>
      </c>
      <c r="G144" s="33" t="s">
        <v>1133</v>
      </c>
      <c r="H144" s="33" t="s">
        <v>4375</v>
      </c>
      <c r="I144" s="55" t="s">
        <v>4376</v>
      </c>
      <c r="J144" s="34">
        <v>1860</v>
      </c>
      <c r="K144" s="34">
        <v>1860</v>
      </c>
      <c r="L144" s="33"/>
      <c r="M144" s="33">
        <v>0</v>
      </c>
      <c r="N144" s="55" t="s">
        <v>4377</v>
      </c>
      <c r="O144" s="55" t="s">
        <v>1141</v>
      </c>
      <c r="P144" s="56">
        <v>15662</v>
      </c>
      <c r="Q144" s="33" t="s">
        <v>52</v>
      </c>
      <c r="R144" s="33" t="s">
        <v>52</v>
      </c>
      <c r="S144" s="33" t="s">
        <v>52</v>
      </c>
      <c r="T144" s="33" t="s">
        <v>1068</v>
      </c>
      <c r="U144" s="33" t="s">
        <v>658</v>
      </c>
      <c r="V144" s="33" t="s">
        <v>775</v>
      </c>
      <c r="W144" s="86">
        <v>13887465176</v>
      </c>
      <c r="X144" s="33" t="s">
        <v>56</v>
      </c>
      <c r="Y144" s="104">
        <v>45323</v>
      </c>
      <c r="Z144" s="104">
        <v>45627</v>
      </c>
      <c r="AA144" s="161"/>
      <c r="AB144" s="105" t="s">
        <v>1071</v>
      </c>
      <c r="AC144" s="105" t="s">
        <v>1072</v>
      </c>
      <c r="AD144" s="33"/>
      <c r="AE144" s="35" t="s">
        <v>52</v>
      </c>
      <c r="AF144" s="34">
        <v>1860</v>
      </c>
      <c r="AG144" s="34">
        <v>800</v>
      </c>
      <c r="AH144" s="33"/>
      <c r="AI144" s="33">
        <f t="shared" si="6"/>
        <v>1060</v>
      </c>
    </row>
    <row r="145" s="13" customFormat="1" ht="155" hidden="1" customHeight="1" spans="1:35">
      <c r="A145" s="33">
        <v>137</v>
      </c>
      <c r="B145" s="34" t="s">
        <v>42</v>
      </c>
      <c r="C145" s="34" t="s">
        <v>43</v>
      </c>
      <c r="D145" s="33" t="s">
        <v>929</v>
      </c>
      <c r="E145" s="33" t="s">
        <v>1137</v>
      </c>
      <c r="F145" s="33" t="s">
        <v>256</v>
      </c>
      <c r="G145" s="33" t="s">
        <v>1138</v>
      </c>
      <c r="H145" s="33" t="s">
        <v>48</v>
      </c>
      <c r="I145" s="55" t="s">
        <v>1139</v>
      </c>
      <c r="J145" s="34">
        <v>500</v>
      </c>
      <c r="K145" s="34">
        <v>500</v>
      </c>
      <c r="L145" s="33"/>
      <c r="M145" s="33">
        <v>0</v>
      </c>
      <c r="N145" s="55" t="s">
        <v>1140</v>
      </c>
      <c r="O145" s="55" t="s">
        <v>1141</v>
      </c>
      <c r="P145" s="56">
        <v>1402</v>
      </c>
      <c r="Q145" s="33" t="s">
        <v>52</v>
      </c>
      <c r="R145" s="33" t="s">
        <v>52</v>
      </c>
      <c r="S145" s="33" t="s">
        <v>52</v>
      </c>
      <c r="T145" s="33" t="s">
        <v>1068</v>
      </c>
      <c r="U145" s="33" t="s">
        <v>261</v>
      </c>
      <c r="V145" s="33" t="s">
        <v>730</v>
      </c>
      <c r="W145" s="86">
        <v>15974665480</v>
      </c>
      <c r="X145" s="33" t="s">
        <v>56</v>
      </c>
      <c r="Y145" s="104">
        <v>45392</v>
      </c>
      <c r="Z145" s="104">
        <v>45636</v>
      </c>
      <c r="AA145" s="161" t="s">
        <v>1142</v>
      </c>
      <c r="AB145" s="105" t="s">
        <v>1071</v>
      </c>
      <c r="AC145" s="105" t="s">
        <v>1143</v>
      </c>
      <c r="AD145" s="33" t="s">
        <v>4378</v>
      </c>
      <c r="AE145" s="35" t="s">
        <v>56</v>
      </c>
      <c r="AF145" s="34">
        <v>500</v>
      </c>
      <c r="AG145" s="34">
        <v>500</v>
      </c>
      <c r="AH145" s="33"/>
      <c r="AI145" s="33">
        <f t="shared" si="6"/>
        <v>0</v>
      </c>
    </row>
    <row r="146" s="13" customFormat="1" ht="337" hidden="1" customHeight="1" spans="1:35">
      <c r="A146" s="33">
        <v>138</v>
      </c>
      <c r="B146" s="34" t="s">
        <v>42</v>
      </c>
      <c r="C146" s="34" t="s">
        <v>43</v>
      </c>
      <c r="D146" s="33" t="s">
        <v>929</v>
      </c>
      <c r="E146" s="33" t="s">
        <v>1144</v>
      </c>
      <c r="F146" s="33" t="s">
        <v>450</v>
      </c>
      <c r="G146" s="33" t="s">
        <v>710</v>
      </c>
      <c r="H146" s="33" t="s">
        <v>48</v>
      </c>
      <c r="I146" s="66" t="s">
        <v>1145</v>
      </c>
      <c r="J146" s="34">
        <v>420</v>
      </c>
      <c r="K146" s="34">
        <v>420</v>
      </c>
      <c r="L146" s="33"/>
      <c r="M146" s="33">
        <v>0</v>
      </c>
      <c r="N146" s="55" t="s">
        <v>1146</v>
      </c>
      <c r="O146" s="55" t="s">
        <v>1141</v>
      </c>
      <c r="P146" s="56">
        <v>425</v>
      </c>
      <c r="Q146" s="33" t="s">
        <v>52</v>
      </c>
      <c r="R146" s="33" t="s">
        <v>52</v>
      </c>
      <c r="S146" s="33" t="s">
        <v>52</v>
      </c>
      <c r="T146" s="33" t="s">
        <v>1068</v>
      </c>
      <c r="U146" s="33" t="s">
        <v>454</v>
      </c>
      <c r="V146" s="33" t="s">
        <v>455</v>
      </c>
      <c r="W146" s="86">
        <v>18387480109</v>
      </c>
      <c r="X146" s="33" t="s">
        <v>56</v>
      </c>
      <c r="Y146" s="104">
        <v>45323</v>
      </c>
      <c r="Z146" s="104">
        <v>45627</v>
      </c>
      <c r="AA146" s="33" t="s">
        <v>1147</v>
      </c>
      <c r="AB146" s="105" t="s">
        <v>1071</v>
      </c>
      <c r="AC146" s="105" t="s">
        <v>1143</v>
      </c>
      <c r="AD146" s="33" t="s">
        <v>4378</v>
      </c>
      <c r="AE146" s="35" t="s">
        <v>56</v>
      </c>
      <c r="AF146" s="34">
        <v>420</v>
      </c>
      <c r="AG146" s="34">
        <v>420</v>
      </c>
      <c r="AH146" s="33"/>
      <c r="AI146" s="33">
        <f t="shared" si="6"/>
        <v>0</v>
      </c>
    </row>
    <row r="147" s="11" customFormat="1" ht="185" hidden="1" customHeight="1" spans="1:35">
      <c r="A147" s="33">
        <v>139</v>
      </c>
      <c r="B147" s="34" t="s">
        <v>42</v>
      </c>
      <c r="C147" s="34" t="s">
        <v>43</v>
      </c>
      <c r="D147" s="34" t="s">
        <v>929</v>
      </c>
      <c r="E147" s="34" t="s">
        <v>1148</v>
      </c>
      <c r="F147" s="34" t="s">
        <v>975</v>
      </c>
      <c r="G147" s="34" t="s">
        <v>1149</v>
      </c>
      <c r="H147" s="34" t="s">
        <v>48</v>
      </c>
      <c r="I147" s="58" t="s">
        <v>1150</v>
      </c>
      <c r="J147" s="34">
        <v>150</v>
      </c>
      <c r="K147" s="34">
        <v>150</v>
      </c>
      <c r="L147" s="34"/>
      <c r="M147" s="34"/>
      <c r="N147" s="59" t="s">
        <v>1151</v>
      </c>
      <c r="O147" s="59" t="s">
        <v>1141</v>
      </c>
      <c r="P147" s="156">
        <v>2400</v>
      </c>
      <c r="Q147" s="34" t="s">
        <v>52</v>
      </c>
      <c r="R147" s="34" t="s">
        <v>52</v>
      </c>
      <c r="S147" s="34" t="s">
        <v>52</v>
      </c>
      <c r="T147" s="34" t="s">
        <v>1068</v>
      </c>
      <c r="U147" s="34" t="s">
        <v>979</v>
      </c>
      <c r="V147" s="33" t="s">
        <v>1131</v>
      </c>
      <c r="W147" s="86">
        <v>15877907475</v>
      </c>
      <c r="X147" s="34" t="s">
        <v>56</v>
      </c>
      <c r="Y147" s="107">
        <v>45296</v>
      </c>
      <c r="Z147" s="107">
        <v>45631</v>
      </c>
      <c r="AA147" s="34"/>
      <c r="AB147" s="105" t="s">
        <v>1071</v>
      </c>
      <c r="AC147" s="105" t="s">
        <v>1143</v>
      </c>
      <c r="AD147" s="34"/>
      <c r="AE147" s="35" t="s">
        <v>56</v>
      </c>
      <c r="AF147" s="34">
        <v>150</v>
      </c>
      <c r="AG147" s="34">
        <v>150</v>
      </c>
      <c r="AH147" s="34"/>
      <c r="AI147" s="33">
        <f t="shared" si="6"/>
        <v>0</v>
      </c>
    </row>
    <row r="148" s="11" customFormat="1" ht="226" hidden="1" customHeight="1" spans="1:35">
      <c r="A148" s="33">
        <v>140</v>
      </c>
      <c r="B148" s="34" t="s">
        <v>42</v>
      </c>
      <c r="C148" s="34" t="s">
        <v>43</v>
      </c>
      <c r="D148" s="34" t="s">
        <v>929</v>
      </c>
      <c r="E148" s="34" t="s">
        <v>1152</v>
      </c>
      <c r="F148" s="34" t="s">
        <v>975</v>
      </c>
      <c r="G148" s="34" t="s">
        <v>1127</v>
      </c>
      <c r="H148" s="34" t="s">
        <v>48</v>
      </c>
      <c r="I148" s="59" t="s">
        <v>1153</v>
      </c>
      <c r="J148" s="34">
        <v>150</v>
      </c>
      <c r="K148" s="34">
        <v>150</v>
      </c>
      <c r="L148" s="34"/>
      <c r="M148" s="34">
        <v>0</v>
      </c>
      <c r="N148" s="59" t="s">
        <v>1154</v>
      </c>
      <c r="O148" s="59" t="s">
        <v>1155</v>
      </c>
      <c r="P148" s="156">
        <v>5484</v>
      </c>
      <c r="Q148" s="34" t="s">
        <v>52</v>
      </c>
      <c r="R148" s="34" t="s">
        <v>52</v>
      </c>
      <c r="S148" s="34" t="s">
        <v>52</v>
      </c>
      <c r="T148" s="34" t="s">
        <v>1068</v>
      </c>
      <c r="U148" s="34" t="s">
        <v>979</v>
      </c>
      <c r="V148" s="33" t="s">
        <v>1131</v>
      </c>
      <c r="W148" s="86">
        <v>15877907475</v>
      </c>
      <c r="X148" s="34" t="s">
        <v>56</v>
      </c>
      <c r="Y148" s="107">
        <v>45296</v>
      </c>
      <c r="Z148" s="107">
        <v>45631</v>
      </c>
      <c r="AA148" s="34"/>
      <c r="AB148" s="105" t="s">
        <v>1071</v>
      </c>
      <c r="AC148" s="105" t="s">
        <v>1143</v>
      </c>
      <c r="AD148" s="34"/>
      <c r="AE148" s="35" t="s">
        <v>56</v>
      </c>
      <c r="AF148" s="34">
        <v>150</v>
      </c>
      <c r="AG148" s="34">
        <v>150</v>
      </c>
      <c r="AH148" s="34"/>
      <c r="AI148" s="33">
        <f t="shared" si="6"/>
        <v>0</v>
      </c>
    </row>
    <row r="149" s="11" customFormat="1" ht="210" hidden="1" customHeight="1" spans="1:35">
      <c r="A149" s="33">
        <v>141</v>
      </c>
      <c r="B149" s="34" t="s">
        <v>42</v>
      </c>
      <c r="C149" s="34" t="s">
        <v>43</v>
      </c>
      <c r="D149" s="34" t="s">
        <v>929</v>
      </c>
      <c r="E149" s="34" t="s">
        <v>1156</v>
      </c>
      <c r="F149" s="34" t="s">
        <v>975</v>
      </c>
      <c r="G149" s="34" t="s">
        <v>1157</v>
      </c>
      <c r="H149" s="34" t="s">
        <v>48</v>
      </c>
      <c r="I149" s="59" t="s">
        <v>1158</v>
      </c>
      <c r="J149" s="34">
        <v>150</v>
      </c>
      <c r="K149" s="34">
        <v>150</v>
      </c>
      <c r="L149" s="34"/>
      <c r="M149" s="34">
        <v>0</v>
      </c>
      <c r="N149" s="59" t="s">
        <v>1159</v>
      </c>
      <c r="O149" s="59" t="s">
        <v>1155</v>
      </c>
      <c r="P149" s="156">
        <v>1337</v>
      </c>
      <c r="Q149" s="34" t="s">
        <v>52</v>
      </c>
      <c r="R149" s="34" t="s">
        <v>52</v>
      </c>
      <c r="S149" s="34" t="s">
        <v>52</v>
      </c>
      <c r="T149" s="34" t="s">
        <v>1068</v>
      </c>
      <c r="U149" s="34" t="s">
        <v>979</v>
      </c>
      <c r="V149" s="33" t="s">
        <v>1131</v>
      </c>
      <c r="W149" s="86">
        <v>15877907475</v>
      </c>
      <c r="X149" s="34" t="s">
        <v>56</v>
      </c>
      <c r="Y149" s="107">
        <v>45296</v>
      </c>
      <c r="Z149" s="107">
        <v>45631</v>
      </c>
      <c r="AA149" s="34"/>
      <c r="AB149" s="105" t="s">
        <v>1071</v>
      </c>
      <c r="AC149" s="105" t="s">
        <v>1143</v>
      </c>
      <c r="AD149" s="34"/>
      <c r="AE149" s="35" t="s">
        <v>56</v>
      </c>
      <c r="AF149" s="34">
        <v>150</v>
      </c>
      <c r="AG149" s="34">
        <v>150</v>
      </c>
      <c r="AH149" s="34"/>
      <c r="AI149" s="33">
        <f t="shared" si="6"/>
        <v>0</v>
      </c>
    </row>
    <row r="150" s="11" customFormat="1" ht="207" hidden="1" customHeight="1" spans="1:35">
      <c r="A150" s="33">
        <v>142</v>
      </c>
      <c r="B150" s="34" t="s">
        <v>42</v>
      </c>
      <c r="C150" s="34" t="s">
        <v>43</v>
      </c>
      <c r="D150" s="34" t="s">
        <v>929</v>
      </c>
      <c r="E150" s="34" t="s">
        <v>1160</v>
      </c>
      <c r="F150" s="34" t="s">
        <v>975</v>
      </c>
      <c r="G150" s="34" t="s">
        <v>1161</v>
      </c>
      <c r="H150" s="34" t="s">
        <v>48</v>
      </c>
      <c r="I150" s="59" t="s">
        <v>1162</v>
      </c>
      <c r="J150" s="34">
        <v>100</v>
      </c>
      <c r="K150" s="34">
        <v>100</v>
      </c>
      <c r="L150" s="34"/>
      <c r="M150" s="34">
        <v>0</v>
      </c>
      <c r="N150" s="59" t="s">
        <v>1163</v>
      </c>
      <c r="O150" s="59" t="s">
        <v>1164</v>
      </c>
      <c r="P150" s="156">
        <v>3232</v>
      </c>
      <c r="Q150" s="34" t="s">
        <v>52</v>
      </c>
      <c r="R150" s="34" t="s">
        <v>52</v>
      </c>
      <c r="S150" s="34" t="s">
        <v>52</v>
      </c>
      <c r="T150" s="34" t="s">
        <v>1068</v>
      </c>
      <c r="U150" s="34" t="s">
        <v>979</v>
      </c>
      <c r="V150" s="33" t="s">
        <v>1131</v>
      </c>
      <c r="W150" s="86">
        <v>15877907475</v>
      </c>
      <c r="X150" s="34" t="s">
        <v>56</v>
      </c>
      <c r="Y150" s="107">
        <v>45296</v>
      </c>
      <c r="Z150" s="107">
        <v>45631</v>
      </c>
      <c r="AA150" s="34"/>
      <c r="AB150" s="105" t="s">
        <v>1071</v>
      </c>
      <c r="AC150" s="105" t="s">
        <v>1143</v>
      </c>
      <c r="AD150" s="34"/>
      <c r="AE150" s="35" t="s">
        <v>56</v>
      </c>
      <c r="AF150" s="34">
        <v>100</v>
      </c>
      <c r="AG150" s="34">
        <v>100</v>
      </c>
      <c r="AH150" s="34"/>
      <c r="AI150" s="33">
        <f t="shared" si="6"/>
        <v>0</v>
      </c>
    </row>
    <row r="151" s="14" customFormat="1" ht="213" hidden="1" customHeight="1" spans="1:35">
      <c r="A151" s="33">
        <v>143</v>
      </c>
      <c r="B151" s="34" t="s">
        <v>42</v>
      </c>
      <c r="C151" s="34" t="s">
        <v>43</v>
      </c>
      <c r="D151" s="34" t="s">
        <v>929</v>
      </c>
      <c r="E151" s="34" t="s">
        <v>1165</v>
      </c>
      <c r="F151" s="34" t="s">
        <v>450</v>
      </c>
      <c r="G151" s="34" t="s">
        <v>543</v>
      </c>
      <c r="H151" s="34" t="s">
        <v>48</v>
      </c>
      <c r="I151" s="59" t="s">
        <v>1166</v>
      </c>
      <c r="J151" s="34">
        <v>324.25</v>
      </c>
      <c r="K151" s="34">
        <v>324.25</v>
      </c>
      <c r="L151" s="34"/>
      <c r="M151" s="34">
        <v>0</v>
      </c>
      <c r="N151" s="59" t="s">
        <v>1167</v>
      </c>
      <c r="O151" s="59" t="s">
        <v>1168</v>
      </c>
      <c r="P151" s="156">
        <v>5549</v>
      </c>
      <c r="Q151" s="34" t="s">
        <v>52</v>
      </c>
      <c r="R151" s="34" t="s">
        <v>52</v>
      </c>
      <c r="S151" s="34" t="s">
        <v>52</v>
      </c>
      <c r="T151" s="34" t="s">
        <v>1068</v>
      </c>
      <c r="U151" s="34" t="s">
        <v>454</v>
      </c>
      <c r="V151" s="34" t="s">
        <v>455</v>
      </c>
      <c r="W151" s="86">
        <v>18387480109</v>
      </c>
      <c r="X151" s="34" t="s">
        <v>56</v>
      </c>
      <c r="Y151" s="107">
        <v>45323</v>
      </c>
      <c r="Z151" s="107">
        <v>45627</v>
      </c>
      <c r="AA151" s="34"/>
      <c r="AB151" s="105" t="s">
        <v>1071</v>
      </c>
      <c r="AC151" s="105" t="s">
        <v>1143</v>
      </c>
      <c r="AD151" s="34"/>
      <c r="AE151" s="35" t="s">
        <v>56</v>
      </c>
      <c r="AF151" s="34">
        <v>324.25</v>
      </c>
      <c r="AG151" s="34">
        <v>324.25</v>
      </c>
      <c r="AH151" s="34"/>
      <c r="AI151" s="33">
        <f t="shared" si="6"/>
        <v>0</v>
      </c>
    </row>
    <row r="152" s="14" customFormat="1" ht="201" hidden="1" customHeight="1" spans="1:35">
      <c r="A152" s="33">
        <v>144</v>
      </c>
      <c r="B152" s="34" t="s">
        <v>42</v>
      </c>
      <c r="C152" s="34" t="s">
        <v>43</v>
      </c>
      <c r="D152" s="34" t="s">
        <v>929</v>
      </c>
      <c r="E152" s="34" t="s">
        <v>1169</v>
      </c>
      <c r="F152" s="34" t="s">
        <v>450</v>
      </c>
      <c r="G152" s="34" t="s">
        <v>451</v>
      </c>
      <c r="H152" s="34" t="s">
        <v>48</v>
      </c>
      <c r="I152" s="59" t="s">
        <v>1170</v>
      </c>
      <c r="J152" s="34">
        <v>196.25</v>
      </c>
      <c r="K152" s="34">
        <v>196.25</v>
      </c>
      <c r="L152" s="34"/>
      <c r="M152" s="34">
        <v>0</v>
      </c>
      <c r="N152" s="59" t="s">
        <v>1171</v>
      </c>
      <c r="O152" s="59" t="s">
        <v>1172</v>
      </c>
      <c r="P152" s="156">
        <v>3084</v>
      </c>
      <c r="Q152" s="34" t="s">
        <v>52</v>
      </c>
      <c r="R152" s="34" t="s">
        <v>52</v>
      </c>
      <c r="S152" s="34" t="s">
        <v>52</v>
      </c>
      <c r="T152" s="34" t="s">
        <v>1068</v>
      </c>
      <c r="U152" s="34" t="s">
        <v>454</v>
      </c>
      <c r="V152" s="34" t="s">
        <v>455</v>
      </c>
      <c r="W152" s="86">
        <v>18387480109</v>
      </c>
      <c r="X152" s="34" t="s">
        <v>56</v>
      </c>
      <c r="Y152" s="107">
        <v>45323</v>
      </c>
      <c r="Z152" s="107">
        <v>45627</v>
      </c>
      <c r="AA152" s="34"/>
      <c r="AB152" s="105" t="s">
        <v>1071</v>
      </c>
      <c r="AC152" s="105" t="s">
        <v>1143</v>
      </c>
      <c r="AD152" s="34"/>
      <c r="AE152" s="35" t="s">
        <v>56</v>
      </c>
      <c r="AF152" s="34">
        <v>196.25</v>
      </c>
      <c r="AG152" s="34">
        <v>196.25</v>
      </c>
      <c r="AH152" s="34"/>
      <c r="AI152" s="33">
        <f t="shared" si="6"/>
        <v>0</v>
      </c>
    </row>
    <row r="153" s="14" customFormat="1" ht="192" hidden="1" customHeight="1" spans="1:35">
      <c r="A153" s="33">
        <v>145</v>
      </c>
      <c r="B153" s="34" t="s">
        <v>42</v>
      </c>
      <c r="C153" s="34" t="s">
        <v>43</v>
      </c>
      <c r="D153" s="34" t="s">
        <v>929</v>
      </c>
      <c r="E153" s="34" t="s">
        <v>1173</v>
      </c>
      <c r="F153" s="34" t="s">
        <v>450</v>
      </c>
      <c r="G153" s="34" t="s">
        <v>1174</v>
      </c>
      <c r="H153" s="34" t="s">
        <v>48</v>
      </c>
      <c r="I153" s="59" t="s">
        <v>1175</v>
      </c>
      <c r="J153" s="34">
        <v>150</v>
      </c>
      <c r="K153" s="34">
        <v>150</v>
      </c>
      <c r="L153" s="34"/>
      <c r="M153" s="34">
        <v>0</v>
      </c>
      <c r="N153" s="59" t="s">
        <v>1176</v>
      </c>
      <c r="O153" s="59" t="s">
        <v>1177</v>
      </c>
      <c r="P153" s="156">
        <v>3556</v>
      </c>
      <c r="Q153" s="34" t="s">
        <v>52</v>
      </c>
      <c r="R153" s="34" t="s">
        <v>52</v>
      </c>
      <c r="S153" s="34" t="s">
        <v>52</v>
      </c>
      <c r="T153" s="34" t="s">
        <v>1068</v>
      </c>
      <c r="U153" s="34" t="s">
        <v>454</v>
      </c>
      <c r="V153" s="34" t="s">
        <v>455</v>
      </c>
      <c r="W153" s="86">
        <v>18387480109</v>
      </c>
      <c r="X153" s="34" t="s">
        <v>56</v>
      </c>
      <c r="Y153" s="107">
        <v>45323</v>
      </c>
      <c r="Z153" s="107">
        <v>45627</v>
      </c>
      <c r="AA153" s="34"/>
      <c r="AB153" s="105" t="s">
        <v>1071</v>
      </c>
      <c r="AC153" s="105" t="s">
        <v>1143</v>
      </c>
      <c r="AD153" s="34"/>
      <c r="AE153" s="35" t="s">
        <v>56</v>
      </c>
      <c r="AF153" s="34">
        <v>150</v>
      </c>
      <c r="AG153" s="34">
        <v>150</v>
      </c>
      <c r="AH153" s="34"/>
      <c r="AI153" s="33">
        <f t="shared" si="6"/>
        <v>0</v>
      </c>
    </row>
    <row r="154" s="14" customFormat="1" ht="185" hidden="1" customHeight="1" spans="1:35">
      <c r="A154" s="33">
        <v>146</v>
      </c>
      <c r="B154" s="34" t="s">
        <v>42</v>
      </c>
      <c r="C154" s="34" t="s">
        <v>43</v>
      </c>
      <c r="D154" s="34" t="s">
        <v>929</v>
      </c>
      <c r="E154" s="34" t="s">
        <v>1178</v>
      </c>
      <c r="F154" s="34" t="s">
        <v>450</v>
      </c>
      <c r="G154" s="34" t="s">
        <v>1179</v>
      </c>
      <c r="H154" s="34" t="s">
        <v>48</v>
      </c>
      <c r="I154" s="59" t="s">
        <v>4379</v>
      </c>
      <c r="J154" s="34">
        <v>150</v>
      </c>
      <c r="K154" s="34">
        <v>150</v>
      </c>
      <c r="L154" s="34"/>
      <c r="M154" s="34">
        <v>0</v>
      </c>
      <c r="N154" s="59" t="s">
        <v>1181</v>
      </c>
      <c r="O154" s="59" t="s">
        <v>1182</v>
      </c>
      <c r="P154" s="156">
        <v>3388</v>
      </c>
      <c r="Q154" s="34" t="s">
        <v>52</v>
      </c>
      <c r="R154" s="34" t="s">
        <v>52</v>
      </c>
      <c r="S154" s="34" t="s">
        <v>52</v>
      </c>
      <c r="T154" s="34" t="s">
        <v>1068</v>
      </c>
      <c r="U154" s="34" t="s">
        <v>454</v>
      </c>
      <c r="V154" s="34" t="s">
        <v>455</v>
      </c>
      <c r="W154" s="86">
        <v>18387480109</v>
      </c>
      <c r="X154" s="34" t="s">
        <v>56</v>
      </c>
      <c r="Y154" s="107">
        <v>45323</v>
      </c>
      <c r="Z154" s="107">
        <v>45627</v>
      </c>
      <c r="AA154" s="34"/>
      <c r="AB154" s="105" t="s">
        <v>1071</v>
      </c>
      <c r="AC154" s="105" t="s">
        <v>1143</v>
      </c>
      <c r="AD154" s="34"/>
      <c r="AE154" s="35" t="s">
        <v>56</v>
      </c>
      <c r="AF154" s="34">
        <v>150</v>
      </c>
      <c r="AG154" s="34">
        <v>150</v>
      </c>
      <c r="AH154" s="34"/>
      <c r="AI154" s="33">
        <f t="shared" si="6"/>
        <v>0</v>
      </c>
    </row>
    <row r="155" s="14" customFormat="1" ht="182" hidden="1" customHeight="1" spans="1:35">
      <c r="A155" s="33">
        <v>147</v>
      </c>
      <c r="B155" s="34" t="s">
        <v>42</v>
      </c>
      <c r="C155" s="34" t="s">
        <v>43</v>
      </c>
      <c r="D155" s="34" t="s">
        <v>929</v>
      </c>
      <c r="E155" s="34" t="s">
        <v>4380</v>
      </c>
      <c r="F155" s="34" t="s">
        <v>654</v>
      </c>
      <c r="G155" s="34" t="s">
        <v>1184</v>
      </c>
      <c r="H155" s="34" t="s">
        <v>48</v>
      </c>
      <c r="I155" s="59" t="s">
        <v>4381</v>
      </c>
      <c r="J155" s="34">
        <v>100</v>
      </c>
      <c r="K155" s="34">
        <v>100</v>
      </c>
      <c r="L155" s="34"/>
      <c r="M155" s="34">
        <v>0</v>
      </c>
      <c r="N155" s="59" t="s">
        <v>1186</v>
      </c>
      <c r="O155" s="59" t="s">
        <v>1187</v>
      </c>
      <c r="P155" s="156">
        <v>2449</v>
      </c>
      <c r="Q155" s="34" t="s">
        <v>52</v>
      </c>
      <c r="R155" s="34" t="s">
        <v>52</v>
      </c>
      <c r="S155" s="34" t="s">
        <v>52</v>
      </c>
      <c r="T155" s="34" t="s">
        <v>1068</v>
      </c>
      <c r="U155" s="34" t="s">
        <v>658</v>
      </c>
      <c r="V155" s="33" t="s">
        <v>775</v>
      </c>
      <c r="W155" s="86">
        <v>13887465176</v>
      </c>
      <c r="X155" s="34" t="s">
        <v>56</v>
      </c>
      <c r="Y155" s="107">
        <v>45323</v>
      </c>
      <c r="Z155" s="107">
        <v>45627</v>
      </c>
      <c r="AA155" s="34"/>
      <c r="AB155" s="105" t="s">
        <v>1071</v>
      </c>
      <c r="AC155" s="105" t="s">
        <v>1143</v>
      </c>
      <c r="AD155" s="34"/>
      <c r="AE155" s="35" t="s">
        <v>56</v>
      </c>
      <c r="AF155" s="34">
        <v>100</v>
      </c>
      <c r="AG155" s="34">
        <v>100</v>
      </c>
      <c r="AH155" s="34"/>
      <c r="AI155" s="33">
        <f t="shared" si="6"/>
        <v>0</v>
      </c>
    </row>
    <row r="156" s="14" customFormat="1" ht="132" hidden="1" customHeight="1" spans="1:35">
      <c r="A156" s="33">
        <v>148</v>
      </c>
      <c r="B156" s="34" t="s">
        <v>42</v>
      </c>
      <c r="C156" s="34" t="s">
        <v>43</v>
      </c>
      <c r="D156" s="34" t="s">
        <v>929</v>
      </c>
      <c r="E156" s="34" t="s">
        <v>1188</v>
      </c>
      <c r="F156" s="34" t="s">
        <v>654</v>
      </c>
      <c r="G156" s="34" t="s">
        <v>1133</v>
      </c>
      <c r="H156" s="34" t="s">
        <v>48</v>
      </c>
      <c r="I156" s="59" t="s">
        <v>4382</v>
      </c>
      <c r="J156" s="34">
        <v>100</v>
      </c>
      <c r="K156" s="34">
        <v>100</v>
      </c>
      <c r="L156" s="34"/>
      <c r="M156" s="34">
        <v>0</v>
      </c>
      <c r="N156" s="59" t="s">
        <v>1190</v>
      </c>
      <c r="O156" s="59" t="s">
        <v>1191</v>
      </c>
      <c r="P156" s="156">
        <v>15662</v>
      </c>
      <c r="Q156" s="34" t="s">
        <v>52</v>
      </c>
      <c r="R156" s="34" t="s">
        <v>52</v>
      </c>
      <c r="S156" s="34" t="s">
        <v>52</v>
      </c>
      <c r="T156" s="34" t="s">
        <v>1068</v>
      </c>
      <c r="U156" s="34" t="s">
        <v>658</v>
      </c>
      <c r="V156" s="33" t="s">
        <v>775</v>
      </c>
      <c r="W156" s="86">
        <v>13887465176</v>
      </c>
      <c r="X156" s="34" t="s">
        <v>56</v>
      </c>
      <c r="Y156" s="107">
        <v>45323</v>
      </c>
      <c r="Z156" s="107">
        <v>45627</v>
      </c>
      <c r="AA156" s="34" t="s">
        <v>1192</v>
      </c>
      <c r="AB156" s="105" t="s">
        <v>1071</v>
      </c>
      <c r="AC156" s="105" t="s">
        <v>1143</v>
      </c>
      <c r="AD156" s="34"/>
      <c r="AE156" s="35" t="s">
        <v>56</v>
      </c>
      <c r="AF156" s="34">
        <v>100</v>
      </c>
      <c r="AG156" s="34">
        <v>100</v>
      </c>
      <c r="AH156" s="34"/>
      <c r="AI156" s="33">
        <f t="shared" si="6"/>
        <v>0</v>
      </c>
    </row>
    <row r="157" s="14" customFormat="1" ht="158" hidden="1" customHeight="1" spans="1:35">
      <c r="A157" s="33">
        <v>149</v>
      </c>
      <c r="B157" s="34" t="s">
        <v>42</v>
      </c>
      <c r="C157" s="34" t="s">
        <v>43</v>
      </c>
      <c r="D157" s="34" t="s">
        <v>929</v>
      </c>
      <c r="E157" s="34" t="s">
        <v>1193</v>
      </c>
      <c r="F157" s="34" t="s">
        <v>91</v>
      </c>
      <c r="G157" s="34" t="s">
        <v>1194</v>
      </c>
      <c r="H157" s="34" t="s">
        <v>48</v>
      </c>
      <c r="I157" s="59" t="s">
        <v>1195</v>
      </c>
      <c r="J157" s="34">
        <v>100</v>
      </c>
      <c r="K157" s="34">
        <v>100</v>
      </c>
      <c r="L157" s="34"/>
      <c r="M157" s="34">
        <v>0</v>
      </c>
      <c r="N157" s="59" t="s">
        <v>1196</v>
      </c>
      <c r="O157" s="59" t="s">
        <v>1197</v>
      </c>
      <c r="P157" s="156">
        <v>6614</v>
      </c>
      <c r="Q157" s="34" t="s">
        <v>52</v>
      </c>
      <c r="R157" s="34" t="s">
        <v>52</v>
      </c>
      <c r="S157" s="34" t="s">
        <v>52</v>
      </c>
      <c r="T157" s="34" t="s">
        <v>1068</v>
      </c>
      <c r="U157" s="34" t="s">
        <v>95</v>
      </c>
      <c r="V157" s="33" t="s">
        <v>96</v>
      </c>
      <c r="W157" s="86">
        <v>13648747575</v>
      </c>
      <c r="X157" s="34" t="s">
        <v>56</v>
      </c>
      <c r="Y157" s="107">
        <v>45293</v>
      </c>
      <c r="Z157" s="107">
        <v>45628</v>
      </c>
      <c r="AA157" s="34"/>
      <c r="AB157" s="105" t="s">
        <v>1071</v>
      </c>
      <c r="AC157" s="105" t="s">
        <v>1143</v>
      </c>
      <c r="AD157" s="34"/>
      <c r="AE157" s="35" t="s">
        <v>56</v>
      </c>
      <c r="AF157" s="34">
        <v>100</v>
      </c>
      <c r="AG157" s="34">
        <v>100</v>
      </c>
      <c r="AH157" s="34"/>
      <c r="AI157" s="33">
        <f t="shared" si="6"/>
        <v>0</v>
      </c>
    </row>
    <row r="158" s="14" customFormat="1" ht="156" hidden="1" customHeight="1" spans="1:35">
      <c r="A158" s="33">
        <v>150</v>
      </c>
      <c r="B158" s="34" t="s">
        <v>42</v>
      </c>
      <c r="C158" s="34" t="s">
        <v>43</v>
      </c>
      <c r="D158" s="34" t="s">
        <v>929</v>
      </c>
      <c r="E158" s="34" t="s">
        <v>1198</v>
      </c>
      <c r="F158" s="34" t="s">
        <v>91</v>
      </c>
      <c r="G158" s="34" t="s">
        <v>4374</v>
      </c>
      <c r="H158" s="34" t="s">
        <v>48</v>
      </c>
      <c r="I158" s="59" t="s">
        <v>1199</v>
      </c>
      <c r="J158" s="34">
        <v>100</v>
      </c>
      <c r="K158" s="34">
        <v>100</v>
      </c>
      <c r="L158" s="34"/>
      <c r="M158" s="34">
        <v>0</v>
      </c>
      <c r="N158" s="59" t="s">
        <v>1200</v>
      </c>
      <c r="O158" s="59" t="s">
        <v>1191</v>
      </c>
      <c r="P158" s="156">
        <v>4857</v>
      </c>
      <c r="Q158" s="34" t="s">
        <v>52</v>
      </c>
      <c r="R158" s="34" t="s">
        <v>52</v>
      </c>
      <c r="S158" s="34" t="s">
        <v>52</v>
      </c>
      <c r="T158" s="34" t="s">
        <v>1068</v>
      </c>
      <c r="U158" s="34" t="s">
        <v>95</v>
      </c>
      <c r="V158" s="33" t="s">
        <v>96</v>
      </c>
      <c r="W158" s="86">
        <v>13648747575</v>
      </c>
      <c r="X158" s="34" t="s">
        <v>56</v>
      </c>
      <c r="Y158" s="107">
        <v>45294</v>
      </c>
      <c r="Z158" s="107">
        <v>45629</v>
      </c>
      <c r="AA158" s="34"/>
      <c r="AB158" s="105" t="s">
        <v>1071</v>
      </c>
      <c r="AC158" s="105" t="s">
        <v>1143</v>
      </c>
      <c r="AD158" s="34"/>
      <c r="AE158" s="35" t="s">
        <v>56</v>
      </c>
      <c r="AF158" s="34">
        <v>100</v>
      </c>
      <c r="AG158" s="34">
        <v>100</v>
      </c>
      <c r="AH158" s="34"/>
      <c r="AI158" s="33">
        <f t="shared" si="6"/>
        <v>0</v>
      </c>
    </row>
    <row r="159" s="11" customFormat="1" ht="171" hidden="1" customHeight="1" spans="1:35">
      <c r="A159" s="33">
        <v>151</v>
      </c>
      <c r="B159" s="34" t="s">
        <v>42</v>
      </c>
      <c r="C159" s="34" t="s">
        <v>43</v>
      </c>
      <c r="D159" s="34" t="s">
        <v>929</v>
      </c>
      <c r="E159" s="34" t="s">
        <v>1201</v>
      </c>
      <c r="F159" s="34" t="s">
        <v>91</v>
      </c>
      <c r="G159" s="34" t="s">
        <v>1097</v>
      </c>
      <c r="H159" s="34" t="s">
        <v>48</v>
      </c>
      <c r="I159" s="59" t="s">
        <v>1202</v>
      </c>
      <c r="J159" s="34">
        <v>100</v>
      </c>
      <c r="K159" s="34">
        <v>100</v>
      </c>
      <c r="L159" s="34"/>
      <c r="M159" s="34">
        <v>0</v>
      </c>
      <c r="N159" s="59" t="s">
        <v>1203</v>
      </c>
      <c r="O159" s="59" t="s">
        <v>1204</v>
      </c>
      <c r="P159" s="156">
        <v>4857</v>
      </c>
      <c r="Q159" s="34" t="s">
        <v>52</v>
      </c>
      <c r="R159" s="34" t="s">
        <v>52</v>
      </c>
      <c r="S159" s="34" t="s">
        <v>52</v>
      </c>
      <c r="T159" s="34" t="s">
        <v>1068</v>
      </c>
      <c r="U159" s="34" t="s">
        <v>95</v>
      </c>
      <c r="V159" s="33" t="s">
        <v>96</v>
      </c>
      <c r="W159" s="86">
        <v>13648747575</v>
      </c>
      <c r="X159" s="34" t="s">
        <v>56</v>
      </c>
      <c r="Y159" s="107">
        <v>45295</v>
      </c>
      <c r="Z159" s="107">
        <v>45630</v>
      </c>
      <c r="AA159" s="34"/>
      <c r="AB159" s="105" t="s">
        <v>1071</v>
      </c>
      <c r="AC159" s="105" t="s">
        <v>1143</v>
      </c>
      <c r="AD159" s="34"/>
      <c r="AE159" s="35" t="s">
        <v>56</v>
      </c>
      <c r="AF159" s="34">
        <v>100</v>
      </c>
      <c r="AG159" s="34">
        <v>100</v>
      </c>
      <c r="AH159" s="34"/>
      <c r="AI159" s="33">
        <f t="shared" si="6"/>
        <v>0</v>
      </c>
    </row>
    <row r="160" s="11" customFormat="1" ht="161" hidden="1" customHeight="1" spans="1:35">
      <c r="A160" s="33">
        <v>152</v>
      </c>
      <c r="B160" s="34" t="s">
        <v>42</v>
      </c>
      <c r="C160" s="34" t="s">
        <v>43</v>
      </c>
      <c r="D160" s="34" t="s">
        <v>929</v>
      </c>
      <c r="E160" s="34" t="s">
        <v>1205</v>
      </c>
      <c r="F160" s="34" t="s">
        <v>68</v>
      </c>
      <c r="G160" s="34" t="s">
        <v>1206</v>
      </c>
      <c r="H160" s="34" t="s">
        <v>48</v>
      </c>
      <c r="I160" s="59" t="s">
        <v>1207</v>
      </c>
      <c r="J160" s="34">
        <v>100</v>
      </c>
      <c r="K160" s="34">
        <v>100</v>
      </c>
      <c r="L160" s="34"/>
      <c r="M160" s="34">
        <v>0</v>
      </c>
      <c r="N160" s="59" t="s">
        <v>1208</v>
      </c>
      <c r="O160" s="59" t="s">
        <v>1209</v>
      </c>
      <c r="P160" s="156">
        <v>3549</v>
      </c>
      <c r="Q160" s="34" t="s">
        <v>52</v>
      </c>
      <c r="R160" s="34" t="s">
        <v>52</v>
      </c>
      <c r="S160" s="34" t="s">
        <v>52</v>
      </c>
      <c r="T160" s="34" t="s">
        <v>1068</v>
      </c>
      <c r="U160" s="34" t="s">
        <v>363</v>
      </c>
      <c r="V160" s="34" t="s">
        <v>364</v>
      </c>
      <c r="W160" s="87">
        <v>15924765188</v>
      </c>
      <c r="X160" s="34" t="s">
        <v>56</v>
      </c>
      <c r="Y160" s="107">
        <v>45295</v>
      </c>
      <c r="Z160" s="107">
        <v>45630</v>
      </c>
      <c r="AA160" s="34"/>
      <c r="AB160" s="105" t="s">
        <v>1071</v>
      </c>
      <c r="AC160" s="105" t="s">
        <v>1143</v>
      </c>
      <c r="AD160" s="34"/>
      <c r="AE160" s="35" t="s">
        <v>56</v>
      </c>
      <c r="AF160" s="34">
        <v>100</v>
      </c>
      <c r="AG160" s="34">
        <v>100</v>
      </c>
      <c r="AH160" s="34"/>
      <c r="AI160" s="33">
        <f t="shared" si="6"/>
        <v>0</v>
      </c>
    </row>
    <row r="161" s="11" customFormat="1" ht="202" hidden="1" customHeight="1" spans="1:35">
      <c r="A161" s="33">
        <v>153</v>
      </c>
      <c r="B161" s="34" t="s">
        <v>42</v>
      </c>
      <c r="C161" s="34" t="s">
        <v>43</v>
      </c>
      <c r="D161" s="34" t="s">
        <v>929</v>
      </c>
      <c r="E161" s="34" t="s">
        <v>1210</v>
      </c>
      <c r="F161" s="34" t="s">
        <v>198</v>
      </c>
      <c r="G161" s="34" t="s">
        <v>1082</v>
      </c>
      <c r="H161" s="34" t="s">
        <v>48</v>
      </c>
      <c r="I161" s="59" t="s">
        <v>1211</v>
      </c>
      <c r="J161" s="34">
        <v>100</v>
      </c>
      <c r="K161" s="34">
        <v>100</v>
      </c>
      <c r="L161" s="34"/>
      <c r="M161" s="34">
        <v>0</v>
      </c>
      <c r="N161" s="59" t="s">
        <v>1212</v>
      </c>
      <c r="O161" s="59" t="s">
        <v>1213</v>
      </c>
      <c r="P161" s="156">
        <v>6632</v>
      </c>
      <c r="Q161" s="34" t="s">
        <v>52</v>
      </c>
      <c r="R161" s="34" t="s">
        <v>52</v>
      </c>
      <c r="S161" s="34" t="s">
        <v>52</v>
      </c>
      <c r="T161" s="34" t="s">
        <v>1068</v>
      </c>
      <c r="U161" s="34" t="s">
        <v>203</v>
      </c>
      <c r="V161" s="34" t="s">
        <v>204</v>
      </c>
      <c r="W161" s="86">
        <v>15887905590</v>
      </c>
      <c r="X161" s="34" t="s">
        <v>56</v>
      </c>
      <c r="Y161" s="107">
        <v>45295</v>
      </c>
      <c r="Z161" s="107">
        <v>45630</v>
      </c>
      <c r="AA161" s="34"/>
      <c r="AB161" s="105" t="s">
        <v>1071</v>
      </c>
      <c r="AC161" s="105" t="s">
        <v>1143</v>
      </c>
      <c r="AD161" s="34"/>
      <c r="AE161" s="35" t="s">
        <v>56</v>
      </c>
      <c r="AF161" s="34">
        <v>100</v>
      </c>
      <c r="AG161" s="34">
        <v>100</v>
      </c>
      <c r="AH161" s="34"/>
      <c r="AI161" s="33">
        <f t="shared" si="6"/>
        <v>0</v>
      </c>
    </row>
    <row r="162" s="11" customFormat="1" ht="248" hidden="1" customHeight="1" spans="1:35">
      <c r="A162" s="33">
        <v>154</v>
      </c>
      <c r="B162" s="34" t="s">
        <v>42</v>
      </c>
      <c r="C162" s="34" t="s">
        <v>43</v>
      </c>
      <c r="D162" s="34" t="s">
        <v>929</v>
      </c>
      <c r="E162" s="34" t="s">
        <v>1214</v>
      </c>
      <c r="F162" s="34" t="s">
        <v>198</v>
      </c>
      <c r="G162" s="34" t="s">
        <v>1086</v>
      </c>
      <c r="H162" s="34" t="s">
        <v>48</v>
      </c>
      <c r="I162" s="157" t="s">
        <v>1215</v>
      </c>
      <c r="J162" s="34">
        <v>100</v>
      </c>
      <c r="K162" s="34">
        <v>100</v>
      </c>
      <c r="L162" s="34"/>
      <c r="M162" s="34">
        <v>0</v>
      </c>
      <c r="N162" s="59" t="s">
        <v>1216</v>
      </c>
      <c r="O162" s="59" t="s">
        <v>1217</v>
      </c>
      <c r="P162" s="156">
        <v>6626</v>
      </c>
      <c r="Q162" s="34" t="s">
        <v>52</v>
      </c>
      <c r="R162" s="34" t="s">
        <v>52</v>
      </c>
      <c r="S162" s="34" t="s">
        <v>52</v>
      </c>
      <c r="T162" s="34" t="s">
        <v>1068</v>
      </c>
      <c r="U162" s="34" t="s">
        <v>203</v>
      </c>
      <c r="V162" s="34" t="s">
        <v>204</v>
      </c>
      <c r="W162" s="86">
        <v>15887905590</v>
      </c>
      <c r="X162" s="34" t="s">
        <v>56</v>
      </c>
      <c r="Y162" s="107">
        <v>45295</v>
      </c>
      <c r="Z162" s="107">
        <v>45630</v>
      </c>
      <c r="AA162" s="34"/>
      <c r="AB162" s="105" t="s">
        <v>1071</v>
      </c>
      <c r="AC162" s="105" t="s">
        <v>1143</v>
      </c>
      <c r="AD162" s="34"/>
      <c r="AE162" s="35" t="s">
        <v>56</v>
      </c>
      <c r="AF162" s="34">
        <v>100</v>
      </c>
      <c r="AG162" s="34">
        <v>100</v>
      </c>
      <c r="AH162" s="34"/>
      <c r="AI162" s="33">
        <f t="shared" si="6"/>
        <v>0</v>
      </c>
    </row>
    <row r="163" s="11" customFormat="1" ht="250" hidden="1" customHeight="1" spans="1:35">
      <c r="A163" s="33">
        <v>155</v>
      </c>
      <c r="B163" s="34" t="s">
        <v>42</v>
      </c>
      <c r="C163" s="34" t="s">
        <v>43</v>
      </c>
      <c r="D163" s="34" t="s">
        <v>929</v>
      </c>
      <c r="E163" s="34" t="s">
        <v>1218</v>
      </c>
      <c r="F163" s="34" t="s">
        <v>198</v>
      </c>
      <c r="G163" s="34" t="s">
        <v>1219</v>
      </c>
      <c r="H163" s="34" t="s">
        <v>48</v>
      </c>
      <c r="I163" s="58" t="s">
        <v>1220</v>
      </c>
      <c r="J163" s="34">
        <v>349.2</v>
      </c>
      <c r="K163" s="34">
        <v>349.2</v>
      </c>
      <c r="L163" s="34"/>
      <c r="M163" s="34">
        <v>0</v>
      </c>
      <c r="N163" s="59" t="s">
        <v>1221</v>
      </c>
      <c r="O163" s="59" t="s">
        <v>1222</v>
      </c>
      <c r="P163" s="156">
        <v>4356</v>
      </c>
      <c r="Q163" s="34" t="s">
        <v>52</v>
      </c>
      <c r="R163" s="34" t="s">
        <v>52</v>
      </c>
      <c r="S163" s="34" t="s">
        <v>52</v>
      </c>
      <c r="T163" s="34" t="s">
        <v>1068</v>
      </c>
      <c r="U163" s="34" t="s">
        <v>203</v>
      </c>
      <c r="V163" s="34" t="s">
        <v>204</v>
      </c>
      <c r="W163" s="86">
        <v>15887905590</v>
      </c>
      <c r="X163" s="34" t="s">
        <v>56</v>
      </c>
      <c r="Y163" s="107">
        <v>45295</v>
      </c>
      <c r="Z163" s="107">
        <v>45630</v>
      </c>
      <c r="AA163" s="34"/>
      <c r="AB163" s="105" t="s">
        <v>1071</v>
      </c>
      <c r="AC163" s="105" t="s">
        <v>1143</v>
      </c>
      <c r="AD163" s="34"/>
      <c r="AE163" s="35" t="s">
        <v>56</v>
      </c>
      <c r="AF163" s="34">
        <v>349.2</v>
      </c>
      <c r="AG163" s="34">
        <v>349.2</v>
      </c>
      <c r="AH163" s="34">
        <v>0</v>
      </c>
      <c r="AI163" s="33">
        <f t="shared" si="6"/>
        <v>0</v>
      </c>
    </row>
    <row r="164" s="11" customFormat="1" ht="171" hidden="1" customHeight="1" spans="1:35">
      <c r="A164" s="33">
        <v>156</v>
      </c>
      <c r="B164" s="34" t="s">
        <v>42</v>
      </c>
      <c r="C164" s="34" t="s">
        <v>43</v>
      </c>
      <c r="D164" s="34" t="s">
        <v>929</v>
      </c>
      <c r="E164" s="34" t="s">
        <v>1223</v>
      </c>
      <c r="F164" s="34" t="s">
        <v>402</v>
      </c>
      <c r="G164" s="34" t="s">
        <v>666</v>
      </c>
      <c r="H164" s="34" t="s">
        <v>48</v>
      </c>
      <c r="I164" s="59" t="s">
        <v>1224</v>
      </c>
      <c r="J164" s="34">
        <v>100</v>
      </c>
      <c r="K164" s="34">
        <v>100</v>
      </c>
      <c r="L164" s="34"/>
      <c r="M164" s="34">
        <v>0</v>
      </c>
      <c r="N164" s="59" t="s">
        <v>1225</v>
      </c>
      <c r="O164" s="59" t="s">
        <v>1226</v>
      </c>
      <c r="P164" s="156">
        <v>7309</v>
      </c>
      <c r="Q164" s="34" t="s">
        <v>52</v>
      </c>
      <c r="R164" s="34" t="s">
        <v>52</v>
      </c>
      <c r="S164" s="34" t="s">
        <v>52</v>
      </c>
      <c r="T164" s="34" t="s">
        <v>1068</v>
      </c>
      <c r="U164" s="34" t="s">
        <v>407</v>
      </c>
      <c r="V164" s="34" t="s">
        <v>1227</v>
      </c>
      <c r="W164" s="87" t="s">
        <v>1228</v>
      </c>
      <c r="X164" s="34" t="s">
        <v>56</v>
      </c>
      <c r="Y164" s="107">
        <v>45292</v>
      </c>
      <c r="Z164" s="107">
        <v>45444</v>
      </c>
      <c r="AA164" s="34"/>
      <c r="AB164" s="105" t="s">
        <v>1071</v>
      </c>
      <c r="AC164" s="105" t="s">
        <v>1143</v>
      </c>
      <c r="AD164" s="34"/>
      <c r="AE164" s="35" t="s">
        <v>56</v>
      </c>
      <c r="AF164" s="34">
        <v>100</v>
      </c>
      <c r="AG164" s="34">
        <v>100</v>
      </c>
      <c r="AH164" s="34"/>
      <c r="AI164" s="33">
        <f t="shared" si="6"/>
        <v>0</v>
      </c>
    </row>
    <row r="165" s="11" customFormat="1" ht="148" hidden="1" customHeight="1" spans="1:35">
      <c r="A165" s="33">
        <v>157</v>
      </c>
      <c r="B165" s="34" t="s">
        <v>42</v>
      </c>
      <c r="C165" s="34" t="s">
        <v>43</v>
      </c>
      <c r="D165" s="34" t="s">
        <v>929</v>
      </c>
      <c r="E165" s="34" t="s">
        <v>1229</v>
      </c>
      <c r="F165" s="34" t="s">
        <v>402</v>
      </c>
      <c r="G165" s="34" t="s">
        <v>1230</v>
      </c>
      <c r="H165" s="34" t="s">
        <v>48</v>
      </c>
      <c r="I165" s="59" t="s">
        <v>1231</v>
      </c>
      <c r="J165" s="34">
        <v>100</v>
      </c>
      <c r="K165" s="34">
        <v>100</v>
      </c>
      <c r="L165" s="34"/>
      <c r="M165" s="34">
        <v>0</v>
      </c>
      <c r="N165" s="59" t="s">
        <v>1232</v>
      </c>
      <c r="O165" s="59" t="s">
        <v>1233</v>
      </c>
      <c r="P165" s="156">
        <v>1405</v>
      </c>
      <c r="Q165" s="34" t="s">
        <v>52</v>
      </c>
      <c r="R165" s="34" t="s">
        <v>52</v>
      </c>
      <c r="S165" s="34" t="s">
        <v>52</v>
      </c>
      <c r="T165" s="34" t="s">
        <v>1068</v>
      </c>
      <c r="U165" s="34" t="s">
        <v>407</v>
      </c>
      <c r="V165" s="34" t="s">
        <v>1227</v>
      </c>
      <c r="W165" s="87" t="s">
        <v>1228</v>
      </c>
      <c r="X165" s="34" t="s">
        <v>56</v>
      </c>
      <c r="Y165" s="107">
        <v>45292</v>
      </c>
      <c r="Z165" s="107">
        <v>45444</v>
      </c>
      <c r="AA165" s="34"/>
      <c r="AB165" s="105" t="s">
        <v>1071</v>
      </c>
      <c r="AC165" s="105" t="s">
        <v>1143</v>
      </c>
      <c r="AD165" s="34"/>
      <c r="AE165" s="35" t="s">
        <v>56</v>
      </c>
      <c r="AF165" s="34">
        <v>100</v>
      </c>
      <c r="AG165" s="34">
        <v>100</v>
      </c>
      <c r="AH165" s="34"/>
      <c r="AI165" s="33">
        <f t="shared" si="6"/>
        <v>0</v>
      </c>
    </row>
    <row r="166" s="11" customFormat="1" ht="173" hidden="1" customHeight="1" spans="1:35">
      <c r="A166" s="33">
        <v>158</v>
      </c>
      <c r="B166" s="34" t="s">
        <v>42</v>
      </c>
      <c r="C166" s="34" t="s">
        <v>43</v>
      </c>
      <c r="D166" s="34" t="s">
        <v>929</v>
      </c>
      <c r="E166" s="34" t="s">
        <v>1234</v>
      </c>
      <c r="F166" s="34" t="s">
        <v>402</v>
      </c>
      <c r="G166" s="34" t="s">
        <v>1235</v>
      </c>
      <c r="H166" s="34" t="s">
        <v>48</v>
      </c>
      <c r="I166" s="59" t="s">
        <v>4383</v>
      </c>
      <c r="J166" s="34">
        <v>100</v>
      </c>
      <c r="K166" s="34">
        <v>100</v>
      </c>
      <c r="L166" s="34"/>
      <c r="M166" s="34">
        <v>0</v>
      </c>
      <c r="N166" s="59" t="s">
        <v>1237</v>
      </c>
      <c r="O166" s="59" t="s">
        <v>1238</v>
      </c>
      <c r="P166" s="156">
        <v>5524</v>
      </c>
      <c r="Q166" s="34" t="s">
        <v>52</v>
      </c>
      <c r="R166" s="34" t="s">
        <v>52</v>
      </c>
      <c r="S166" s="34" t="s">
        <v>52</v>
      </c>
      <c r="T166" s="34" t="s">
        <v>1068</v>
      </c>
      <c r="U166" s="34" t="s">
        <v>407</v>
      </c>
      <c r="V166" s="34" t="s">
        <v>1227</v>
      </c>
      <c r="W166" s="87" t="s">
        <v>1228</v>
      </c>
      <c r="X166" s="34" t="s">
        <v>56</v>
      </c>
      <c r="Y166" s="107">
        <v>45292</v>
      </c>
      <c r="Z166" s="107">
        <v>45444</v>
      </c>
      <c r="AA166" s="34"/>
      <c r="AB166" s="105" t="s">
        <v>1071</v>
      </c>
      <c r="AC166" s="105" t="s">
        <v>1143</v>
      </c>
      <c r="AD166" s="34"/>
      <c r="AE166" s="35" t="s">
        <v>56</v>
      </c>
      <c r="AF166" s="34">
        <v>100</v>
      </c>
      <c r="AG166" s="34">
        <v>100</v>
      </c>
      <c r="AH166" s="34"/>
      <c r="AI166" s="33">
        <f t="shared" si="6"/>
        <v>0</v>
      </c>
    </row>
    <row r="167" s="11" customFormat="1" ht="164" hidden="1" customHeight="1" spans="1:35">
      <c r="A167" s="33">
        <v>159</v>
      </c>
      <c r="B167" s="34" t="s">
        <v>42</v>
      </c>
      <c r="C167" s="34" t="s">
        <v>43</v>
      </c>
      <c r="D167" s="34" t="s">
        <v>929</v>
      </c>
      <c r="E167" s="34" t="s">
        <v>1239</v>
      </c>
      <c r="F167" s="34" t="s">
        <v>591</v>
      </c>
      <c r="G167" s="34" t="s">
        <v>592</v>
      </c>
      <c r="H167" s="34" t="s">
        <v>48</v>
      </c>
      <c r="I167" s="59" t="s">
        <v>1240</v>
      </c>
      <c r="J167" s="34">
        <v>100</v>
      </c>
      <c r="K167" s="34">
        <v>100</v>
      </c>
      <c r="L167" s="34"/>
      <c r="M167" s="34">
        <v>0</v>
      </c>
      <c r="N167" s="59" t="s">
        <v>1241</v>
      </c>
      <c r="O167" s="59" t="s">
        <v>1242</v>
      </c>
      <c r="P167" s="156">
        <v>2451</v>
      </c>
      <c r="Q167" s="34" t="s">
        <v>52</v>
      </c>
      <c r="R167" s="34" t="s">
        <v>52</v>
      </c>
      <c r="S167" s="34" t="s">
        <v>52</v>
      </c>
      <c r="T167" s="34" t="s">
        <v>1068</v>
      </c>
      <c r="U167" s="34" t="s">
        <v>597</v>
      </c>
      <c r="V167" s="33" t="s">
        <v>1017</v>
      </c>
      <c r="W167" s="86" t="s">
        <v>1018</v>
      </c>
      <c r="X167" s="34" t="s">
        <v>56</v>
      </c>
      <c r="Y167" s="107">
        <v>45352</v>
      </c>
      <c r="Z167" s="107">
        <v>45323</v>
      </c>
      <c r="AA167" s="34"/>
      <c r="AB167" s="105" t="s">
        <v>1071</v>
      </c>
      <c r="AC167" s="105" t="s">
        <v>1143</v>
      </c>
      <c r="AD167" s="34"/>
      <c r="AE167" s="35" t="s">
        <v>56</v>
      </c>
      <c r="AF167" s="34">
        <v>100</v>
      </c>
      <c r="AG167" s="34">
        <v>100</v>
      </c>
      <c r="AH167" s="34"/>
      <c r="AI167" s="33">
        <f t="shared" si="6"/>
        <v>0</v>
      </c>
    </row>
    <row r="168" s="14" customFormat="1" ht="166" hidden="1" customHeight="1" spans="1:35">
      <c r="A168" s="33">
        <v>160</v>
      </c>
      <c r="B168" s="34" t="s">
        <v>42</v>
      </c>
      <c r="C168" s="34" t="s">
        <v>43</v>
      </c>
      <c r="D168" s="34" t="s">
        <v>929</v>
      </c>
      <c r="E168" s="34" t="s">
        <v>1243</v>
      </c>
      <c r="F168" s="34" t="s">
        <v>591</v>
      </c>
      <c r="G168" s="34" t="s">
        <v>1244</v>
      </c>
      <c r="H168" s="34" t="s">
        <v>48</v>
      </c>
      <c r="I168" s="59" t="s">
        <v>1245</v>
      </c>
      <c r="J168" s="34">
        <v>100</v>
      </c>
      <c r="K168" s="34">
        <v>100</v>
      </c>
      <c r="L168" s="34"/>
      <c r="M168" s="34">
        <v>0</v>
      </c>
      <c r="N168" s="59" t="s">
        <v>1246</v>
      </c>
      <c r="O168" s="59" t="s">
        <v>1247</v>
      </c>
      <c r="P168" s="156">
        <v>1413</v>
      </c>
      <c r="Q168" s="34" t="s">
        <v>52</v>
      </c>
      <c r="R168" s="34" t="s">
        <v>52</v>
      </c>
      <c r="S168" s="34" t="s">
        <v>52</v>
      </c>
      <c r="T168" s="34" t="s">
        <v>1068</v>
      </c>
      <c r="U168" s="34" t="s">
        <v>597</v>
      </c>
      <c r="V168" s="33" t="s">
        <v>1017</v>
      </c>
      <c r="W168" s="86" t="s">
        <v>1018</v>
      </c>
      <c r="X168" s="34" t="s">
        <v>56</v>
      </c>
      <c r="Y168" s="107">
        <v>45352</v>
      </c>
      <c r="Z168" s="107">
        <v>45323</v>
      </c>
      <c r="AA168" s="34"/>
      <c r="AB168" s="105" t="s">
        <v>1071</v>
      </c>
      <c r="AC168" s="105" t="s">
        <v>1143</v>
      </c>
      <c r="AD168" s="34"/>
      <c r="AE168" s="35" t="s">
        <v>56</v>
      </c>
      <c r="AF168" s="34">
        <v>100</v>
      </c>
      <c r="AG168" s="34">
        <v>100</v>
      </c>
      <c r="AH168" s="34"/>
      <c r="AI168" s="33">
        <f t="shared" si="6"/>
        <v>0</v>
      </c>
    </row>
    <row r="169" s="14" customFormat="1" ht="184" hidden="1" customHeight="1" spans="1:35">
      <c r="A169" s="33">
        <v>161</v>
      </c>
      <c r="B169" s="34" t="s">
        <v>42</v>
      </c>
      <c r="C169" s="34" t="s">
        <v>43</v>
      </c>
      <c r="D169" s="34" t="s">
        <v>929</v>
      </c>
      <c r="E169" s="34" t="s">
        <v>1248</v>
      </c>
      <c r="F169" s="34" t="s">
        <v>215</v>
      </c>
      <c r="G169" s="34" t="s">
        <v>1249</v>
      </c>
      <c r="H169" s="34" t="s">
        <v>48</v>
      </c>
      <c r="I169" s="159" t="s">
        <v>1250</v>
      </c>
      <c r="J169" s="34">
        <v>100</v>
      </c>
      <c r="K169" s="34">
        <v>100</v>
      </c>
      <c r="L169" s="34"/>
      <c r="M169" s="34">
        <v>0</v>
      </c>
      <c r="N169" s="59" t="s">
        <v>1251</v>
      </c>
      <c r="O169" s="59" t="s">
        <v>1136</v>
      </c>
      <c r="P169" s="156">
        <v>2059</v>
      </c>
      <c r="Q169" s="34" t="s">
        <v>52</v>
      </c>
      <c r="R169" s="34" t="s">
        <v>52</v>
      </c>
      <c r="S169" s="34" t="s">
        <v>52</v>
      </c>
      <c r="T169" s="34" t="s">
        <v>1068</v>
      </c>
      <c r="U169" s="34" t="s">
        <v>220</v>
      </c>
      <c r="V169" s="33" t="s">
        <v>304</v>
      </c>
      <c r="W169" s="86">
        <v>15287849999</v>
      </c>
      <c r="X169" s="34" t="s">
        <v>56</v>
      </c>
      <c r="Y169" s="107">
        <v>45352</v>
      </c>
      <c r="Z169" s="107">
        <v>45356</v>
      </c>
      <c r="AA169" s="34"/>
      <c r="AB169" s="105" t="s">
        <v>1071</v>
      </c>
      <c r="AC169" s="105" t="s">
        <v>1143</v>
      </c>
      <c r="AD169" s="34"/>
      <c r="AE169" s="35" t="s">
        <v>56</v>
      </c>
      <c r="AF169" s="34">
        <v>100</v>
      </c>
      <c r="AG169" s="34">
        <v>100</v>
      </c>
      <c r="AH169" s="34"/>
      <c r="AI169" s="33">
        <f t="shared" si="6"/>
        <v>0</v>
      </c>
    </row>
    <row r="170" s="14" customFormat="1" ht="180" hidden="1" customHeight="1" spans="1:35">
      <c r="A170" s="33">
        <v>162</v>
      </c>
      <c r="B170" s="34" t="s">
        <v>42</v>
      </c>
      <c r="C170" s="34" t="s">
        <v>43</v>
      </c>
      <c r="D170" s="34" t="s">
        <v>929</v>
      </c>
      <c r="E170" s="34" t="s">
        <v>1252</v>
      </c>
      <c r="F170" s="34" t="s">
        <v>215</v>
      </c>
      <c r="G170" s="34" t="s">
        <v>300</v>
      </c>
      <c r="H170" s="34" t="s">
        <v>48</v>
      </c>
      <c r="I170" s="58" t="s">
        <v>1253</v>
      </c>
      <c r="J170" s="34">
        <v>100</v>
      </c>
      <c r="K170" s="34">
        <v>100</v>
      </c>
      <c r="L170" s="34"/>
      <c r="M170" s="34">
        <v>0</v>
      </c>
      <c r="N170" s="59" t="s">
        <v>1254</v>
      </c>
      <c r="O170" s="59" t="s">
        <v>1136</v>
      </c>
      <c r="P170" s="156">
        <v>4653</v>
      </c>
      <c r="Q170" s="34" t="s">
        <v>52</v>
      </c>
      <c r="R170" s="34" t="s">
        <v>52</v>
      </c>
      <c r="S170" s="34" t="s">
        <v>52</v>
      </c>
      <c r="T170" s="34" t="s">
        <v>1068</v>
      </c>
      <c r="U170" s="34" t="s">
        <v>220</v>
      </c>
      <c r="V170" s="33" t="s">
        <v>304</v>
      </c>
      <c r="W170" s="86">
        <v>15287849999</v>
      </c>
      <c r="X170" s="34" t="s">
        <v>56</v>
      </c>
      <c r="Y170" s="107">
        <v>45352</v>
      </c>
      <c r="Z170" s="107">
        <v>45356</v>
      </c>
      <c r="AA170" s="34"/>
      <c r="AB170" s="105" t="s">
        <v>1071</v>
      </c>
      <c r="AC170" s="105" t="s">
        <v>1143</v>
      </c>
      <c r="AD170" s="34"/>
      <c r="AE170" s="35" t="s">
        <v>56</v>
      </c>
      <c r="AF170" s="34">
        <v>100</v>
      </c>
      <c r="AG170" s="34">
        <v>100</v>
      </c>
      <c r="AH170" s="34"/>
      <c r="AI170" s="33">
        <f t="shared" si="6"/>
        <v>0</v>
      </c>
    </row>
    <row r="171" s="11" customFormat="1" ht="277" hidden="1" customHeight="1" spans="1:35">
      <c r="A171" s="33">
        <v>163</v>
      </c>
      <c r="B171" s="34" t="s">
        <v>42</v>
      </c>
      <c r="C171" s="34" t="s">
        <v>43</v>
      </c>
      <c r="D171" s="34" t="s">
        <v>929</v>
      </c>
      <c r="E171" s="34" t="s">
        <v>1255</v>
      </c>
      <c r="F171" s="34" t="s">
        <v>215</v>
      </c>
      <c r="G171" s="34" t="s">
        <v>1256</v>
      </c>
      <c r="H171" s="34" t="s">
        <v>48</v>
      </c>
      <c r="I171" s="58" t="s">
        <v>1257</v>
      </c>
      <c r="J171" s="34">
        <v>100</v>
      </c>
      <c r="K171" s="34">
        <v>100</v>
      </c>
      <c r="L171" s="34"/>
      <c r="M171" s="34">
        <v>0</v>
      </c>
      <c r="N171" s="59" t="s">
        <v>1258</v>
      </c>
      <c r="O171" s="59" t="s">
        <v>1136</v>
      </c>
      <c r="P171" s="156">
        <v>2684</v>
      </c>
      <c r="Q171" s="34" t="s">
        <v>52</v>
      </c>
      <c r="R171" s="34" t="s">
        <v>52</v>
      </c>
      <c r="S171" s="34" t="s">
        <v>52</v>
      </c>
      <c r="T171" s="34" t="s">
        <v>1068</v>
      </c>
      <c r="U171" s="34" t="s">
        <v>220</v>
      </c>
      <c r="V171" s="33" t="s">
        <v>304</v>
      </c>
      <c r="W171" s="86">
        <v>15287849999</v>
      </c>
      <c r="X171" s="34" t="s">
        <v>56</v>
      </c>
      <c r="Y171" s="107">
        <v>45352</v>
      </c>
      <c r="Z171" s="107">
        <v>45356</v>
      </c>
      <c r="AA171" s="34"/>
      <c r="AB171" s="105" t="s">
        <v>1071</v>
      </c>
      <c r="AC171" s="105" t="s">
        <v>1143</v>
      </c>
      <c r="AD171" s="34"/>
      <c r="AE171" s="35" t="s">
        <v>56</v>
      </c>
      <c r="AF171" s="34">
        <v>100</v>
      </c>
      <c r="AG171" s="34">
        <v>100</v>
      </c>
      <c r="AH171" s="34"/>
      <c r="AI171" s="33">
        <f t="shared" si="6"/>
        <v>0</v>
      </c>
    </row>
    <row r="172" s="11" customFormat="1" ht="227" hidden="1" customHeight="1" spans="1:35">
      <c r="A172" s="33">
        <v>164</v>
      </c>
      <c r="B172" s="34" t="s">
        <v>42</v>
      </c>
      <c r="C172" s="34" t="s">
        <v>43</v>
      </c>
      <c r="D172" s="34" t="s">
        <v>929</v>
      </c>
      <c r="E172" s="34" t="s">
        <v>1259</v>
      </c>
      <c r="F172" s="34" t="s">
        <v>215</v>
      </c>
      <c r="G172" s="34" t="s">
        <v>1260</v>
      </c>
      <c r="H172" s="34" t="s">
        <v>48</v>
      </c>
      <c r="I172" s="58" t="s">
        <v>1261</v>
      </c>
      <c r="J172" s="34">
        <v>150</v>
      </c>
      <c r="K172" s="34">
        <v>150</v>
      </c>
      <c r="L172" s="34"/>
      <c r="M172" s="34">
        <v>0</v>
      </c>
      <c r="N172" s="59" t="s">
        <v>1262</v>
      </c>
      <c r="O172" s="59" t="s">
        <v>1263</v>
      </c>
      <c r="P172" s="156">
        <v>5361</v>
      </c>
      <c r="Q172" s="34" t="s">
        <v>52</v>
      </c>
      <c r="R172" s="34" t="s">
        <v>52</v>
      </c>
      <c r="S172" s="34" t="s">
        <v>52</v>
      </c>
      <c r="T172" s="34" t="s">
        <v>1068</v>
      </c>
      <c r="U172" s="34" t="s">
        <v>220</v>
      </c>
      <c r="V172" s="33" t="s">
        <v>304</v>
      </c>
      <c r="W172" s="86">
        <v>15287849999</v>
      </c>
      <c r="X172" s="34" t="s">
        <v>56</v>
      </c>
      <c r="Y172" s="107">
        <v>45352</v>
      </c>
      <c r="Z172" s="107">
        <v>45356</v>
      </c>
      <c r="AA172" s="34"/>
      <c r="AB172" s="105" t="s">
        <v>1071</v>
      </c>
      <c r="AC172" s="105" t="s">
        <v>1143</v>
      </c>
      <c r="AD172" s="34"/>
      <c r="AE172" s="35" t="s">
        <v>56</v>
      </c>
      <c r="AF172" s="34">
        <v>150</v>
      </c>
      <c r="AG172" s="34">
        <v>150</v>
      </c>
      <c r="AH172" s="34"/>
      <c r="AI172" s="33">
        <f t="shared" si="6"/>
        <v>0</v>
      </c>
    </row>
    <row r="173" s="11" customFormat="1" ht="180" hidden="1" customHeight="1" spans="1:35">
      <c r="A173" s="33">
        <v>165</v>
      </c>
      <c r="B173" s="34" t="s">
        <v>42</v>
      </c>
      <c r="C173" s="34" t="s">
        <v>43</v>
      </c>
      <c r="D173" s="34" t="s">
        <v>929</v>
      </c>
      <c r="E173" s="34" t="s">
        <v>1264</v>
      </c>
      <c r="F173" s="34" t="s">
        <v>215</v>
      </c>
      <c r="G173" s="34" t="s">
        <v>1265</v>
      </c>
      <c r="H173" s="34" t="s">
        <v>48</v>
      </c>
      <c r="I173" s="58" t="s">
        <v>1266</v>
      </c>
      <c r="J173" s="34">
        <v>150</v>
      </c>
      <c r="K173" s="34">
        <v>150</v>
      </c>
      <c r="L173" s="34"/>
      <c r="M173" s="34">
        <v>0</v>
      </c>
      <c r="N173" s="59" t="s">
        <v>1267</v>
      </c>
      <c r="O173" s="59" t="s">
        <v>1268</v>
      </c>
      <c r="P173" s="156">
        <v>3100</v>
      </c>
      <c r="Q173" s="34" t="s">
        <v>52</v>
      </c>
      <c r="R173" s="34" t="s">
        <v>52</v>
      </c>
      <c r="S173" s="34" t="s">
        <v>52</v>
      </c>
      <c r="T173" s="34" t="s">
        <v>1068</v>
      </c>
      <c r="U173" s="34" t="s">
        <v>220</v>
      </c>
      <c r="V173" s="33" t="s">
        <v>304</v>
      </c>
      <c r="W173" s="86">
        <v>15287849999</v>
      </c>
      <c r="X173" s="34" t="s">
        <v>56</v>
      </c>
      <c r="Y173" s="107">
        <v>45352</v>
      </c>
      <c r="Z173" s="107">
        <v>45356</v>
      </c>
      <c r="AA173" s="34"/>
      <c r="AB173" s="105" t="s">
        <v>1071</v>
      </c>
      <c r="AC173" s="105" t="s">
        <v>1143</v>
      </c>
      <c r="AD173" s="34"/>
      <c r="AE173" s="35" t="s">
        <v>56</v>
      </c>
      <c r="AF173" s="34">
        <v>150</v>
      </c>
      <c r="AG173" s="34">
        <v>150</v>
      </c>
      <c r="AH173" s="34"/>
      <c r="AI173" s="33">
        <f t="shared" si="6"/>
        <v>0</v>
      </c>
    </row>
    <row r="174" s="11" customFormat="1" ht="190" hidden="1" customHeight="1" spans="1:35">
      <c r="A174" s="33">
        <v>166</v>
      </c>
      <c r="B174" s="34" t="s">
        <v>42</v>
      </c>
      <c r="C174" s="34" t="s">
        <v>43</v>
      </c>
      <c r="D174" s="34" t="s">
        <v>929</v>
      </c>
      <c r="E174" s="34" t="s">
        <v>1269</v>
      </c>
      <c r="F174" s="34" t="s">
        <v>270</v>
      </c>
      <c r="G174" s="34" t="s">
        <v>622</v>
      </c>
      <c r="H174" s="34" t="s">
        <v>48</v>
      </c>
      <c r="I174" s="59" t="s">
        <v>4384</v>
      </c>
      <c r="J174" s="34">
        <v>100</v>
      </c>
      <c r="K174" s="34">
        <v>100</v>
      </c>
      <c r="L174" s="34"/>
      <c r="M174" s="34">
        <v>0</v>
      </c>
      <c r="N174" s="59" t="s">
        <v>1271</v>
      </c>
      <c r="O174" s="59" t="s">
        <v>1136</v>
      </c>
      <c r="P174" s="156">
        <v>4541</v>
      </c>
      <c r="Q174" s="34" t="s">
        <v>52</v>
      </c>
      <c r="R174" s="34" t="s">
        <v>52</v>
      </c>
      <c r="S174" s="34" t="s">
        <v>52</v>
      </c>
      <c r="T174" s="34" t="s">
        <v>1068</v>
      </c>
      <c r="U174" s="34" t="s">
        <v>275</v>
      </c>
      <c r="V174" s="33" t="s">
        <v>276</v>
      </c>
      <c r="W174" s="86" t="s">
        <v>277</v>
      </c>
      <c r="X174" s="34" t="s">
        <v>56</v>
      </c>
      <c r="Y174" s="107">
        <v>45296</v>
      </c>
      <c r="Z174" s="107">
        <v>45631</v>
      </c>
      <c r="AA174" s="34"/>
      <c r="AB174" s="105" t="s">
        <v>1071</v>
      </c>
      <c r="AC174" s="105" t="s">
        <v>1143</v>
      </c>
      <c r="AD174" s="34"/>
      <c r="AE174" s="35" t="s">
        <v>56</v>
      </c>
      <c r="AF174" s="34">
        <v>100</v>
      </c>
      <c r="AG174" s="34">
        <v>100</v>
      </c>
      <c r="AH174" s="34"/>
      <c r="AI174" s="33">
        <f t="shared" si="6"/>
        <v>0</v>
      </c>
    </row>
    <row r="175" s="11" customFormat="1" ht="187" hidden="1" customHeight="1" spans="1:35">
      <c r="A175" s="33">
        <v>167</v>
      </c>
      <c r="B175" s="34" t="s">
        <v>42</v>
      </c>
      <c r="C175" s="34" t="s">
        <v>43</v>
      </c>
      <c r="D175" s="34" t="s">
        <v>929</v>
      </c>
      <c r="E175" s="34" t="s">
        <v>1272</v>
      </c>
      <c r="F175" s="34" t="s">
        <v>270</v>
      </c>
      <c r="G175" s="34" t="s">
        <v>580</v>
      </c>
      <c r="H175" s="34" t="s">
        <v>48</v>
      </c>
      <c r="I175" s="59" t="s">
        <v>4385</v>
      </c>
      <c r="J175" s="34">
        <v>100</v>
      </c>
      <c r="K175" s="34">
        <v>100</v>
      </c>
      <c r="L175" s="34"/>
      <c r="M175" s="34">
        <v>0</v>
      </c>
      <c r="N175" s="59" t="s">
        <v>1274</v>
      </c>
      <c r="O175" s="59" t="s">
        <v>1136</v>
      </c>
      <c r="P175" s="156">
        <v>6118</v>
      </c>
      <c r="Q175" s="34" t="s">
        <v>52</v>
      </c>
      <c r="R175" s="34" t="s">
        <v>52</v>
      </c>
      <c r="S175" s="34" t="s">
        <v>52</v>
      </c>
      <c r="T175" s="34" t="s">
        <v>1068</v>
      </c>
      <c r="U175" s="34" t="s">
        <v>275</v>
      </c>
      <c r="V175" s="33" t="s">
        <v>276</v>
      </c>
      <c r="W175" s="86" t="s">
        <v>277</v>
      </c>
      <c r="X175" s="34" t="s">
        <v>56</v>
      </c>
      <c r="Y175" s="107">
        <v>45296</v>
      </c>
      <c r="Z175" s="107">
        <v>45631</v>
      </c>
      <c r="AA175" s="34"/>
      <c r="AB175" s="105" t="s">
        <v>1071</v>
      </c>
      <c r="AC175" s="105" t="s">
        <v>1143</v>
      </c>
      <c r="AD175" s="34"/>
      <c r="AE175" s="35" t="s">
        <v>56</v>
      </c>
      <c r="AF175" s="34">
        <v>100</v>
      </c>
      <c r="AG175" s="34">
        <v>100</v>
      </c>
      <c r="AH175" s="34"/>
      <c r="AI175" s="33">
        <f t="shared" si="6"/>
        <v>0</v>
      </c>
    </row>
    <row r="176" s="11" customFormat="1" ht="171" hidden="1" customHeight="1" spans="1:35">
      <c r="A176" s="33">
        <v>168</v>
      </c>
      <c r="B176" s="34" t="s">
        <v>42</v>
      </c>
      <c r="C176" s="34" t="s">
        <v>43</v>
      </c>
      <c r="D176" s="34" t="s">
        <v>929</v>
      </c>
      <c r="E176" s="34" t="s">
        <v>1275</v>
      </c>
      <c r="F176" s="34" t="s">
        <v>270</v>
      </c>
      <c r="G176" s="34" t="s">
        <v>1276</v>
      </c>
      <c r="H176" s="34" t="s">
        <v>48</v>
      </c>
      <c r="I176" s="59" t="s">
        <v>4386</v>
      </c>
      <c r="J176" s="34">
        <v>100</v>
      </c>
      <c r="K176" s="34">
        <v>100</v>
      </c>
      <c r="L176" s="34"/>
      <c r="M176" s="34">
        <v>0</v>
      </c>
      <c r="N176" s="59" t="s">
        <v>1278</v>
      </c>
      <c r="O176" s="59" t="s">
        <v>1136</v>
      </c>
      <c r="P176" s="156">
        <v>3445</v>
      </c>
      <c r="Q176" s="34" t="s">
        <v>52</v>
      </c>
      <c r="R176" s="34" t="s">
        <v>52</v>
      </c>
      <c r="S176" s="34" t="s">
        <v>52</v>
      </c>
      <c r="T176" s="34" t="s">
        <v>1068</v>
      </c>
      <c r="U176" s="34" t="s">
        <v>275</v>
      </c>
      <c r="V176" s="33" t="s">
        <v>276</v>
      </c>
      <c r="W176" s="86" t="s">
        <v>277</v>
      </c>
      <c r="X176" s="34" t="s">
        <v>56</v>
      </c>
      <c r="Y176" s="107">
        <v>45296</v>
      </c>
      <c r="Z176" s="107">
        <v>45631</v>
      </c>
      <c r="AA176" s="34"/>
      <c r="AB176" s="105" t="s">
        <v>1071</v>
      </c>
      <c r="AC176" s="105" t="s">
        <v>1143</v>
      </c>
      <c r="AD176" s="34"/>
      <c r="AE176" s="35" t="s">
        <v>56</v>
      </c>
      <c r="AF176" s="34">
        <v>100</v>
      </c>
      <c r="AG176" s="34">
        <v>100</v>
      </c>
      <c r="AH176" s="34"/>
      <c r="AI176" s="33">
        <f t="shared" si="6"/>
        <v>0</v>
      </c>
    </row>
    <row r="177" s="14" customFormat="1" ht="184" hidden="1" customHeight="1" spans="1:35">
      <c r="A177" s="33">
        <v>169</v>
      </c>
      <c r="B177" s="34" t="s">
        <v>42</v>
      </c>
      <c r="C177" s="34" t="s">
        <v>43</v>
      </c>
      <c r="D177" s="34" t="s">
        <v>929</v>
      </c>
      <c r="E177" s="34" t="s">
        <v>1279</v>
      </c>
      <c r="F177" s="34" t="s">
        <v>270</v>
      </c>
      <c r="G177" s="34" t="s">
        <v>1280</v>
      </c>
      <c r="H177" s="34" t="s">
        <v>48</v>
      </c>
      <c r="I177" s="59" t="s">
        <v>1281</v>
      </c>
      <c r="J177" s="34">
        <v>100</v>
      </c>
      <c r="K177" s="34">
        <v>100</v>
      </c>
      <c r="L177" s="34"/>
      <c r="M177" s="34">
        <v>0</v>
      </c>
      <c r="N177" s="59" t="s">
        <v>1282</v>
      </c>
      <c r="O177" s="59" t="s">
        <v>1283</v>
      </c>
      <c r="P177" s="156">
        <v>5883</v>
      </c>
      <c r="Q177" s="34" t="s">
        <v>52</v>
      </c>
      <c r="R177" s="34" t="s">
        <v>52</v>
      </c>
      <c r="S177" s="34" t="s">
        <v>52</v>
      </c>
      <c r="T177" s="34" t="s">
        <v>1068</v>
      </c>
      <c r="U177" s="34" t="s">
        <v>275</v>
      </c>
      <c r="V177" s="33" t="s">
        <v>276</v>
      </c>
      <c r="W177" s="86" t="s">
        <v>277</v>
      </c>
      <c r="X177" s="34" t="s">
        <v>56</v>
      </c>
      <c r="Y177" s="107">
        <v>45296</v>
      </c>
      <c r="Z177" s="107">
        <v>45631</v>
      </c>
      <c r="AA177" s="34"/>
      <c r="AB177" s="105" t="s">
        <v>1071</v>
      </c>
      <c r="AC177" s="105" t="s">
        <v>1143</v>
      </c>
      <c r="AD177" s="34"/>
      <c r="AE177" s="35" t="s">
        <v>56</v>
      </c>
      <c r="AF177" s="34">
        <v>100</v>
      </c>
      <c r="AG177" s="34">
        <v>100</v>
      </c>
      <c r="AH177" s="34"/>
      <c r="AI177" s="33">
        <f t="shared" si="6"/>
        <v>0</v>
      </c>
    </row>
    <row r="178" s="11" customFormat="1" ht="173" hidden="1" customHeight="1" spans="1:35">
      <c r="A178" s="33">
        <v>170</v>
      </c>
      <c r="B178" s="34" t="s">
        <v>42</v>
      </c>
      <c r="C178" s="34" t="s">
        <v>43</v>
      </c>
      <c r="D178" s="34" t="s">
        <v>929</v>
      </c>
      <c r="E178" s="34" t="s">
        <v>1284</v>
      </c>
      <c r="F178" s="34" t="s">
        <v>207</v>
      </c>
      <c r="G178" s="34" t="s">
        <v>1285</v>
      </c>
      <c r="H178" s="34" t="s">
        <v>48</v>
      </c>
      <c r="I178" s="59" t="s">
        <v>1286</v>
      </c>
      <c r="J178" s="34">
        <v>100</v>
      </c>
      <c r="K178" s="34">
        <v>100</v>
      </c>
      <c r="L178" s="34"/>
      <c r="M178" s="34">
        <v>0</v>
      </c>
      <c r="N178" s="59" t="s">
        <v>1287</v>
      </c>
      <c r="O178" s="59" t="s">
        <v>1114</v>
      </c>
      <c r="P178" s="156">
        <v>2437</v>
      </c>
      <c r="Q178" s="34" t="s">
        <v>52</v>
      </c>
      <c r="R178" s="34" t="s">
        <v>52</v>
      </c>
      <c r="S178" s="34" t="s">
        <v>52</v>
      </c>
      <c r="T178" s="34" t="s">
        <v>1068</v>
      </c>
      <c r="U178" s="34" t="s">
        <v>212</v>
      </c>
      <c r="V178" s="33" t="s">
        <v>213</v>
      </c>
      <c r="W178" s="86">
        <v>13529597887</v>
      </c>
      <c r="X178" s="34" t="s">
        <v>56</v>
      </c>
      <c r="Y178" s="107">
        <v>45297</v>
      </c>
      <c r="Z178" s="107">
        <v>45632</v>
      </c>
      <c r="AA178" s="34"/>
      <c r="AB178" s="105" t="s">
        <v>1071</v>
      </c>
      <c r="AC178" s="105" t="s">
        <v>1143</v>
      </c>
      <c r="AD178" s="34"/>
      <c r="AE178" s="35" t="s">
        <v>56</v>
      </c>
      <c r="AF178" s="34">
        <v>100</v>
      </c>
      <c r="AG178" s="34">
        <v>100</v>
      </c>
      <c r="AH178" s="34"/>
      <c r="AI178" s="33">
        <f t="shared" si="6"/>
        <v>0</v>
      </c>
    </row>
    <row r="179" s="11" customFormat="1" ht="188" hidden="1" customHeight="1" spans="1:35">
      <c r="A179" s="33">
        <v>171</v>
      </c>
      <c r="B179" s="34" t="s">
        <v>42</v>
      </c>
      <c r="C179" s="34" t="s">
        <v>43</v>
      </c>
      <c r="D179" s="34" t="s">
        <v>929</v>
      </c>
      <c r="E179" s="34" t="s">
        <v>1288</v>
      </c>
      <c r="F179" s="34" t="s">
        <v>112</v>
      </c>
      <c r="G179" s="34" t="s">
        <v>1289</v>
      </c>
      <c r="H179" s="34" t="s">
        <v>48</v>
      </c>
      <c r="I179" s="59" t="s">
        <v>1290</v>
      </c>
      <c r="J179" s="34">
        <v>100</v>
      </c>
      <c r="K179" s="34">
        <v>100</v>
      </c>
      <c r="L179" s="34"/>
      <c r="M179" s="34">
        <v>0</v>
      </c>
      <c r="N179" s="59" t="s">
        <v>1291</v>
      </c>
      <c r="O179" s="59" t="s">
        <v>1292</v>
      </c>
      <c r="P179" s="156">
        <v>4047</v>
      </c>
      <c r="Q179" s="34" t="s">
        <v>52</v>
      </c>
      <c r="R179" s="34" t="s">
        <v>52</v>
      </c>
      <c r="S179" s="34" t="s">
        <v>52</v>
      </c>
      <c r="T179" s="34" t="s">
        <v>1068</v>
      </c>
      <c r="U179" s="34" t="s">
        <v>118</v>
      </c>
      <c r="V179" s="33" t="s">
        <v>119</v>
      </c>
      <c r="W179" s="86">
        <v>13769875596</v>
      </c>
      <c r="X179" s="34" t="s">
        <v>56</v>
      </c>
      <c r="Y179" s="107">
        <v>45297</v>
      </c>
      <c r="Z179" s="107">
        <v>45632</v>
      </c>
      <c r="AA179" s="34"/>
      <c r="AB179" s="105" t="s">
        <v>1071</v>
      </c>
      <c r="AC179" s="105" t="s">
        <v>1143</v>
      </c>
      <c r="AD179" s="34"/>
      <c r="AE179" s="35" t="s">
        <v>56</v>
      </c>
      <c r="AF179" s="34">
        <v>100</v>
      </c>
      <c r="AG179" s="34">
        <v>100</v>
      </c>
      <c r="AH179" s="34"/>
      <c r="AI179" s="33">
        <f t="shared" si="6"/>
        <v>0</v>
      </c>
    </row>
    <row r="180" s="11" customFormat="1" ht="184" hidden="1" customHeight="1" spans="1:35">
      <c r="A180" s="33">
        <v>172</v>
      </c>
      <c r="B180" s="34" t="s">
        <v>42</v>
      </c>
      <c r="C180" s="34" t="s">
        <v>43</v>
      </c>
      <c r="D180" s="34" t="s">
        <v>929</v>
      </c>
      <c r="E180" s="34" t="s">
        <v>1293</v>
      </c>
      <c r="F180" s="34" t="s">
        <v>112</v>
      </c>
      <c r="G180" s="34" t="s">
        <v>1294</v>
      </c>
      <c r="H180" s="34" t="s">
        <v>48</v>
      </c>
      <c r="I180" s="59" t="s">
        <v>1295</v>
      </c>
      <c r="J180" s="34">
        <v>100</v>
      </c>
      <c r="K180" s="34">
        <v>100</v>
      </c>
      <c r="L180" s="34"/>
      <c r="M180" s="34">
        <v>0</v>
      </c>
      <c r="N180" s="59" t="s">
        <v>1296</v>
      </c>
      <c r="O180" s="59" t="s">
        <v>1292</v>
      </c>
      <c r="P180" s="156">
        <v>2683</v>
      </c>
      <c r="Q180" s="34" t="s">
        <v>52</v>
      </c>
      <c r="R180" s="34" t="s">
        <v>52</v>
      </c>
      <c r="S180" s="34" t="s">
        <v>52</v>
      </c>
      <c r="T180" s="34" t="s">
        <v>1068</v>
      </c>
      <c r="U180" s="34" t="s">
        <v>118</v>
      </c>
      <c r="V180" s="33" t="s">
        <v>119</v>
      </c>
      <c r="W180" s="86">
        <v>13769875596</v>
      </c>
      <c r="X180" s="34" t="s">
        <v>56</v>
      </c>
      <c r="Y180" s="107">
        <v>45297</v>
      </c>
      <c r="Z180" s="107">
        <v>45632</v>
      </c>
      <c r="AA180" s="34"/>
      <c r="AB180" s="105" t="s">
        <v>1071</v>
      </c>
      <c r="AC180" s="105" t="s">
        <v>1143</v>
      </c>
      <c r="AD180" s="34"/>
      <c r="AE180" s="35" t="s">
        <v>56</v>
      </c>
      <c r="AF180" s="34">
        <v>100</v>
      </c>
      <c r="AG180" s="34">
        <v>100</v>
      </c>
      <c r="AH180" s="34"/>
      <c r="AI180" s="33">
        <f t="shared" si="6"/>
        <v>0</v>
      </c>
    </row>
    <row r="181" s="11" customFormat="1" ht="171" hidden="1" customHeight="1" spans="1:35">
      <c r="A181" s="33">
        <v>173</v>
      </c>
      <c r="B181" s="34" t="s">
        <v>42</v>
      </c>
      <c r="C181" s="34" t="s">
        <v>43</v>
      </c>
      <c r="D181" s="34" t="s">
        <v>929</v>
      </c>
      <c r="E181" s="34" t="s">
        <v>1297</v>
      </c>
      <c r="F181" s="34" t="s">
        <v>292</v>
      </c>
      <c r="G181" s="34" t="s">
        <v>293</v>
      </c>
      <c r="H181" s="34" t="s">
        <v>48</v>
      </c>
      <c r="I181" s="59" t="s">
        <v>1298</v>
      </c>
      <c r="J181" s="34">
        <v>100</v>
      </c>
      <c r="K181" s="34">
        <v>100</v>
      </c>
      <c r="L181" s="34"/>
      <c r="M181" s="34">
        <v>0</v>
      </c>
      <c r="N181" s="59" t="s">
        <v>1299</v>
      </c>
      <c r="O181" s="59" t="s">
        <v>1300</v>
      </c>
      <c r="P181" s="156">
        <v>2560</v>
      </c>
      <c r="Q181" s="34" t="s">
        <v>52</v>
      </c>
      <c r="R181" s="34" t="s">
        <v>52</v>
      </c>
      <c r="S181" s="34" t="s">
        <v>52</v>
      </c>
      <c r="T181" s="34" t="s">
        <v>1068</v>
      </c>
      <c r="U181" s="34" t="s">
        <v>297</v>
      </c>
      <c r="V181" s="33" t="s">
        <v>298</v>
      </c>
      <c r="W181" s="86">
        <v>18008741541</v>
      </c>
      <c r="X181" s="34" t="s">
        <v>56</v>
      </c>
      <c r="Y181" s="107">
        <v>45296</v>
      </c>
      <c r="Z181" s="107">
        <v>45631</v>
      </c>
      <c r="AA181" s="34"/>
      <c r="AB181" s="105" t="s">
        <v>1071</v>
      </c>
      <c r="AC181" s="105" t="s">
        <v>1143</v>
      </c>
      <c r="AD181" s="34"/>
      <c r="AE181" s="35" t="s">
        <v>56</v>
      </c>
      <c r="AF181" s="34">
        <v>100</v>
      </c>
      <c r="AG181" s="34">
        <v>100</v>
      </c>
      <c r="AH181" s="34"/>
      <c r="AI181" s="33">
        <f t="shared" si="6"/>
        <v>0</v>
      </c>
    </row>
    <row r="182" s="11" customFormat="1" ht="197" hidden="1" customHeight="1" spans="1:35">
      <c r="A182" s="33">
        <v>174</v>
      </c>
      <c r="B182" s="34" t="s">
        <v>42</v>
      </c>
      <c r="C182" s="34" t="s">
        <v>43</v>
      </c>
      <c r="D182" s="34" t="s">
        <v>929</v>
      </c>
      <c r="E182" s="34" t="s">
        <v>1301</v>
      </c>
      <c r="F182" s="34" t="s">
        <v>292</v>
      </c>
      <c r="G182" s="34" t="s">
        <v>1302</v>
      </c>
      <c r="H182" s="34" t="s">
        <v>48</v>
      </c>
      <c r="I182" s="59" t="s">
        <v>4387</v>
      </c>
      <c r="J182" s="34">
        <v>150</v>
      </c>
      <c r="K182" s="34">
        <v>150</v>
      </c>
      <c r="L182" s="34"/>
      <c r="M182" s="34">
        <v>0</v>
      </c>
      <c r="N182" s="59" t="s">
        <v>1304</v>
      </c>
      <c r="O182" s="59" t="s">
        <v>1305</v>
      </c>
      <c r="P182" s="156">
        <v>2563</v>
      </c>
      <c r="Q182" s="34" t="s">
        <v>52</v>
      </c>
      <c r="R182" s="34" t="s">
        <v>52</v>
      </c>
      <c r="S182" s="34" t="s">
        <v>52</v>
      </c>
      <c r="T182" s="34" t="s">
        <v>1068</v>
      </c>
      <c r="U182" s="34" t="s">
        <v>297</v>
      </c>
      <c r="V182" s="33" t="s">
        <v>298</v>
      </c>
      <c r="W182" s="86">
        <v>18008741541</v>
      </c>
      <c r="X182" s="34" t="s">
        <v>56</v>
      </c>
      <c r="Y182" s="107">
        <v>45296</v>
      </c>
      <c r="Z182" s="107">
        <v>45631</v>
      </c>
      <c r="AA182" s="34"/>
      <c r="AB182" s="105" t="s">
        <v>1071</v>
      </c>
      <c r="AC182" s="105" t="s">
        <v>1143</v>
      </c>
      <c r="AD182" s="34"/>
      <c r="AE182" s="35" t="s">
        <v>56</v>
      </c>
      <c r="AF182" s="34">
        <v>150</v>
      </c>
      <c r="AG182" s="34">
        <v>150</v>
      </c>
      <c r="AH182" s="34"/>
      <c r="AI182" s="33">
        <f t="shared" si="6"/>
        <v>0</v>
      </c>
    </row>
    <row r="183" s="11" customFormat="1" ht="194" hidden="1" customHeight="1" spans="1:35">
      <c r="A183" s="33">
        <v>175</v>
      </c>
      <c r="B183" s="34" t="s">
        <v>42</v>
      </c>
      <c r="C183" s="34" t="s">
        <v>43</v>
      </c>
      <c r="D183" s="34" t="s">
        <v>929</v>
      </c>
      <c r="E183" s="34" t="s">
        <v>1306</v>
      </c>
      <c r="F183" s="34" t="s">
        <v>292</v>
      </c>
      <c r="G183" s="34" t="s">
        <v>1307</v>
      </c>
      <c r="H183" s="34" t="s">
        <v>48</v>
      </c>
      <c r="I183" s="59" t="s">
        <v>1308</v>
      </c>
      <c r="J183" s="34">
        <v>100</v>
      </c>
      <c r="K183" s="34">
        <v>100</v>
      </c>
      <c r="L183" s="34"/>
      <c r="M183" s="34">
        <v>0</v>
      </c>
      <c r="N183" s="59" t="s">
        <v>1309</v>
      </c>
      <c r="O183" s="59" t="s">
        <v>1305</v>
      </c>
      <c r="P183" s="156">
        <v>3252</v>
      </c>
      <c r="Q183" s="34" t="s">
        <v>52</v>
      </c>
      <c r="R183" s="34" t="s">
        <v>52</v>
      </c>
      <c r="S183" s="34" t="s">
        <v>52</v>
      </c>
      <c r="T183" s="34" t="s">
        <v>1068</v>
      </c>
      <c r="U183" s="34" t="s">
        <v>297</v>
      </c>
      <c r="V183" s="33" t="s">
        <v>298</v>
      </c>
      <c r="W183" s="86">
        <v>18008741541</v>
      </c>
      <c r="X183" s="34" t="s">
        <v>56</v>
      </c>
      <c r="Y183" s="107">
        <v>45296</v>
      </c>
      <c r="Z183" s="107">
        <v>45631</v>
      </c>
      <c r="AA183" s="34"/>
      <c r="AB183" s="105" t="s">
        <v>1071</v>
      </c>
      <c r="AC183" s="105" t="s">
        <v>1143</v>
      </c>
      <c r="AD183" s="34"/>
      <c r="AE183" s="35" t="s">
        <v>56</v>
      </c>
      <c r="AF183" s="34">
        <v>100</v>
      </c>
      <c r="AG183" s="34">
        <v>100</v>
      </c>
      <c r="AH183" s="34"/>
      <c r="AI183" s="33">
        <f t="shared" si="6"/>
        <v>0</v>
      </c>
    </row>
    <row r="184" s="11" customFormat="1" ht="220" hidden="1" customHeight="1" spans="1:35">
      <c r="A184" s="33">
        <v>176</v>
      </c>
      <c r="B184" s="34" t="s">
        <v>42</v>
      </c>
      <c r="C184" s="34" t="s">
        <v>43</v>
      </c>
      <c r="D184" s="34" t="s">
        <v>929</v>
      </c>
      <c r="E184" s="34" t="s">
        <v>1310</v>
      </c>
      <c r="F184" s="34" t="s">
        <v>292</v>
      </c>
      <c r="G184" s="34" t="s">
        <v>1311</v>
      </c>
      <c r="H184" s="34" t="s">
        <v>48</v>
      </c>
      <c r="I184" s="59" t="s">
        <v>4388</v>
      </c>
      <c r="J184" s="34">
        <v>150</v>
      </c>
      <c r="K184" s="34">
        <v>150</v>
      </c>
      <c r="L184" s="34"/>
      <c r="M184" s="34">
        <v>0</v>
      </c>
      <c r="N184" s="59" t="s">
        <v>1313</v>
      </c>
      <c r="O184" s="59" t="s">
        <v>1314</v>
      </c>
      <c r="P184" s="156">
        <v>1903</v>
      </c>
      <c r="Q184" s="34" t="s">
        <v>52</v>
      </c>
      <c r="R184" s="34" t="s">
        <v>52</v>
      </c>
      <c r="S184" s="34" t="s">
        <v>52</v>
      </c>
      <c r="T184" s="34" t="s">
        <v>1068</v>
      </c>
      <c r="U184" s="34" t="s">
        <v>297</v>
      </c>
      <c r="V184" s="33" t="s">
        <v>298</v>
      </c>
      <c r="W184" s="86">
        <v>18008741541</v>
      </c>
      <c r="X184" s="34" t="s">
        <v>56</v>
      </c>
      <c r="Y184" s="107">
        <v>45296</v>
      </c>
      <c r="Z184" s="107">
        <v>45631</v>
      </c>
      <c r="AA184" s="34"/>
      <c r="AB184" s="105" t="s">
        <v>1071</v>
      </c>
      <c r="AC184" s="105" t="s">
        <v>1143</v>
      </c>
      <c r="AD184" s="34"/>
      <c r="AE184" s="35" t="s">
        <v>56</v>
      </c>
      <c r="AF184" s="34">
        <v>150</v>
      </c>
      <c r="AG184" s="34">
        <v>150</v>
      </c>
      <c r="AH184" s="34"/>
      <c r="AI184" s="33">
        <f t="shared" si="6"/>
        <v>0</v>
      </c>
    </row>
    <row r="185" s="11" customFormat="1" ht="197" hidden="1" customHeight="1" spans="1:35">
      <c r="A185" s="33">
        <v>177</v>
      </c>
      <c r="B185" s="34" t="s">
        <v>42</v>
      </c>
      <c r="C185" s="34" t="s">
        <v>43</v>
      </c>
      <c r="D185" s="34" t="s">
        <v>929</v>
      </c>
      <c r="E185" s="34" t="s">
        <v>1315</v>
      </c>
      <c r="F185" s="34" t="s">
        <v>121</v>
      </c>
      <c r="G185" s="34" t="s">
        <v>1316</v>
      </c>
      <c r="H185" s="34" t="s">
        <v>48</v>
      </c>
      <c r="I185" s="59" t="s">
        <v>4389</v>
      </c>
      <c r="J185" s="34">
        <v>100</v>
      </c>
      <c r="K185" s="34">
        <v>100</v>
      </c>
      <c r="L185" s="34"/>
      <c r="M185" s="34">
        <v>0</v>
      </c>
      <c r="N185" s="59" t="s">
        <v>1318</v>
      </c>
      <c r="O185" s="59" t="s">
        <v>1319</v>
      </c>
      <c r="P185" s="156">
        <v>2866</v>
      </c>
      <c r="Q185" s="34" t="s">
        <v>52</v>
      </c>
      <c r="R185" s="34" t="s">
        <v>52</v>
      </c>
      <c r="S185" s="34" t="s">
        <v>52</v>
      </c>
      <c r="T185" s="34" t="s">
        <v>1068</v>
      </c>
      <c r="U185" s="34" t="s">
        <v>125</v>
      </c>
      <c r="V185" s="33" t="s">
        <v>126</v>
      </c>
      <c r="W185" s="86">
        <v>18725485666</v>
      </c>
      <c r="X185" s="34" t="s">
        <v>56</v>
      </c>
      <c r="Y185" s="107">
        <v>45296</v>
      </c>
      <c r="Z185" s="107">
        <v>45631</v>
      </c>
      <c r="AA185" s="34"/>
      <c r="AB185" s="105" t="s">
        <v>1071</v>
      </c>
      <c r="AC185" s="105" t="s">
        <v>1143</v>
      </c>
      <c r="AD185" s="34"/>
      <c r="AE185" s="35" t="s">
        <v>56</v>
      </c>
      <c r="AF185" s="34">
        <v>100</v>
      </c>
      <c r="AG185" s="34">
        <v>100</v>
      </c>
      <c r="AH185" s="34"/>
      <c r="AI185" s="33">
        <f t="shared" si="6"/>
        <v>0</v>
      </c>
    </row>
    <row r="186" s="11" customFormat="1" ht="174" hidden="1" customHeight="1" spans="1:35">
      <c r="A186" s="33">
        <v>178</v>
      </c>
      <c r="B186" s="34" t="s">
        <v>42</v>
      </c>
      <c r="C186" s="34" t="s">
        <v>43</v>
      </c>
      <c r="D186" s="34" t="s">
        <v>929</v>
      </c>
      <c r="E186" s="34" t="s">
        <v>1320</v>
      </c>
      <c r="F186" s="34" t="s">
        <v>130</v>
      </c>
      <c r="G186" s="34" t="s">
        <v>1106</v>
      </c>
      <c r="H186" s="34" t="s">
        <v>48</v>
      </c>
      <c r="I186" s="59" t="s">
        <v>4390</v>
      </c>
      <c r="J186" s="34">
        <v>100</v>
      </c>
      <c r="K186" s="34">
        <v>100</v>
      </c>
      <c r="L186" s="34"/>
      <c r="M186" s="34">
        <v>0</v>
      </c>
      <c r="N186" s="59" t="s">
        <v>1322</v>
      </c>
      <c r="O186" s="59" t="s">
        <v>1109</v>
      </c>
      <c r="P186" s="156">
        <v>486</v>
      </c>
      <c r="Q186" s="34" t="s">
        <v>52</v>
      </c>
      <c r="R186" s="34" t="s">
        <v>52</v>
      </c>
      <c r="S186" s="34" t="s">
        <v>52</v>
      </c>
      <c r="T186" s="34" t="s">
        <v>1068</v>
      </c>
      <c r="U186" s="34" t="s">
        <v>134</v>
      </c>
      <c r="V186" s="34" t="s">
        <v>135</v>
      </c>
      <c r="W186" s="87">
        <v>18887998999</v>
      </c>
      <c r="X186" s="34" t="s">
        <v>56</v>
      </c>
      <c r="Y186" s="107">
        <v>45292</v>
      </c>
      <c r="Z186" s="107">
        <v>45627</v>
      </c>
      <c r="AA186" s="34"/>
      <c r="AB186" s="105" t="s">
        <v>1071</v>
      </c>
      <c r="AC186" s="105" t="s">
        <v>1143</v>
      </c>
      <c r="AD186" s="34"/>
      <c r="AE186" s="35" t="s">
        <v>56</v>
      </c>
      <c r="AF186" s="34">
        <v>100</v>
      </c>
      <c r="AG186" s="34">
        <v>100</v>
      </c>
      <c r="AH186" s="34"/>
      <c r="AI186" s="33">
        <f t="shared" si="6"/>
        <v>0</v>
      </c>
    </row>
    <row r="187" s="11" customFormat="1" ht="189" hidden="1" customHeight="1" spans="1:35">
      <c r="A187" s="33">
        <v>179</v>
      </c>
      <c r="B187" s="34" t="s">
        <v>42</v>
      </c>
      <c r="C187" s="34" t="s">
        <v>43</v>
      </c>
      <c r="D187" s="34" t="s">
        <v>929</v>
      </c>
      <c r="E187" s="34" t="s">
        <v>1323</v>
      </c>
      <c r="F187" s="34" t="s">
        <v>130</v>
      </c>
      <c r="G187" s="34" t="s">
        <v>1324</v>
      </c>
      <c r="H187" s="34" t="s">
        <v>48</v>
      </c>
      <c r="I187" s="58" t="s">
        <v>1325</v>
      </c>
      <c r="J187" s="34">
        <v>100</v>
      </c>
      <c r="K187" s="34">
        <v>100</v>
      </c>
      <c r="L187" s="34"/>
      <c r="M187" s="34">
        <v>0</v>
      </c>
      <c r="N187" s="59" t="s">
        <v>1326</v>
      </c>
      <c r="O187" s="59" t="s">
        <v>1327</v>
      </c>
      <c r="P187" s="156">
        <v>1173</v>
      </c>
      <c r="Q187" s="34" t="s">
        <v>52</v>
      </c>
      <c r="R187" s="34" t="s">
        <v>52</v>
      </c>
      <c r="S187" s="34" t="s">
        <v>52</v>
      </c>
      <c r="T187" s="34" t="s">
        <v>1068</v>
      </c>
      <c r="U187" s="34" t="s">
        <v>134</v>
      </c>
      <c r="V187" s="34" t="s">
        <v>135</v>
      </c>
      <c r="W187" s="87">
        <v>18887998999</v>
      </c>
      <c r="X187" s="34" t="s">
        <v>56</v>
      </c>
      <c r="Y187" s="107">
        <v>45295</v>
      </c>
      <c r="Z187" s="107">
        <v>45630</v>
      </c>
      <c r="AA187" s="34"/>
      <c r="AB187" s="105" t="s">
        <v>1071</v>
      </c>
      <c r="AC187" s="105" t="s">
        <v>1143</v>
      </c>
      <c r="AD187" s="34"/>
      <c r="AE187" s="35" t="s">
        <v>56</v>
      </c>
      <c r="AF187" s="34">
        <v>100</v>
      </c>
      <c r="AG187" s="34">
        <v>100</v>
      </c>
      <c r="AH187" s="34"/>
      <c r="AI187" s="33">
        <f t="shared" si="6"/>
        <v>0</v>
      </c>
    </row>
    <row r="188" s="11" customFormat="1" ht="205" hidden="1" customHeight="1" spans="1:35">
      <c r="A188" s="33">
        <v>180</v>
      </c>
      <c r="B188" s="34" t="s">
        <v>42</v>
      </c>
      <c r="C188" s="34" t="s">
        <v>43</v>
      </c>
      <c r="D188" s="34" t="s">
        <v>929</v>
      </c>
      <c r="E188" s="34" t="s">
        <v>1328</v>
      </c>
      <c r="F188" s="34" t="s">
        <v>130</v>
      </c>
      <c r="G188" s="34" t="s">
        <v>1329</v>
      </c>
      <c r="H188" s="34" t="s">
        <v>48</v>
      </c>
      <c r="I188" s="58" t="s">
        <v>1330</v>
      </c>
      <c r="J188" s="34">
        <v>100</v>
      </c>
      <c r="K188" s="34">
        <v>100</v>
      </c>
      <c r="L188" s="34"/>
      <c r="M188" s="34">
        <v>0</v>
      </c>
      <c r="N188" s="59" t="s">
        <v>1331</v>
      </c>
      <c r="O188" s="59" t="s">
        <v>1332</v>
      </c>
      <c r="P188" s="156">
        <v>2207</v>
      </c>
      <c r="Q188" s="34" t="s">
        <v>52</v>
      </c>
      <c r="R188" s="34" t="s">
        <v>52</v>
      </c>
      <c r="S188" s="34" t="s">
        <v>52</v>
      </c>
      <c r="T188" s="34" t="s">
        <v>1068</v>
      </c>
      <c r="U188" s="34" t="s">
        <v>134</v>
      </c>
      <c r="V188" s="34" t="s">
        <v>135</v>
      </c>
      <c r="W188" s="87">
        <v>18887998999</v>
      </c>
      <c r="X188" s="34" t="s">
        <v>56</v>
      </c>
      <c r="Y188" s="107">
        <v>45295</v>
      </c>
      <c r="Z188" s="107">
        <v>45630</v>
      </c>
      <c r="AA188" s="34"/>
      <c r="AB188" s="105" t="s">
        <v>1071</v>
      </c>
      <c r="AC188" s="105" t="s">
        <v>1143</v>
      </c>
      <c r="AD188" s="34"/>
      <c r="AE188" s="35" t="s">
        <v>56</v>
      </c>
      <c r="AF188" s="34">
        <v>100</v>
      </c>
      <c r="AG188" s="34">
        <v>100</v>
      </c>
      <c r="AH188" s="34"/>
      <c r="AI188" s="33">
        <f t="shared" si="6"/>
        <v>0</v>
      </c>
    </row>
    <row r="189" s="11" customFormat="1" ht="219" hidden="1" customHeight="1" spans="1:35">
      <c r="A189" s="33">
        <v>181</v>
      </c>
      <c r="B189" s="34" t="s">
        <v>42</v>
      </c>
      <c r="C189" s="34" t="s">
        <v>43</v>
      </c>
      <c r="D189" s="34" t="s">
        <v>929</v>
      </c>
      <c r="E189" s="34" t="s">
        <v>1333</v>
      </c>
      <c r="F189" s="34" t="s">
        <v>130</v>
      </c>
      <c r="G189" s="34" t="s">
        <v>1334</v>
      </c>
      <c r="H189" s="34" t="s">
        <v>48</v>
      </c>
      <c r="I189" s="58" t="s">
        <v>4391</v>
      </c>
      <c r="J189" s="34">
        <v>100</v>
      </c>
      <c r="K189" s="34">
        <v>100</v>
      </c>
      <c r="L189" s="34"/>
      <c r="M189" s="34">
        <v>0</v>
      </c>
      <c r="N189" s="59" t="s">
        <v>1336</v>
      </c>
      <c r="O189" s="59" t="s">
        <v>1332</v>
      </c>
      <c r="P189" s="156">
        <v>1705</v>
      </c>
      <c r="Q189" s="34" t="s">
        <v>52</v>
      </c>
      <c r="R189" s="34" t="s">
        <v>52</v>
      </c>
      <c r="S189" s="34" t="s">
        <v>52</v>
      </c>
      <c r="T189" s="34" t="s">
        <v>1068</v>
      </c>
      <c r="U189" s="34" t="s">
        <v>134</v>
      </c>
      <c r="V189" s="34" t="s">
        <v>135</v>
      </c>
      <c r="W189" s="87">
        <v>18887998999</v>
      </c>
      <c r="X189" s="34" t="s">
        <v>56</v>
      </c>
      <c r="Y189" s="107">
        <v>45295</v>
      </c>
      <c r="Z189" s="107">
        <v>45630</v>
      </c>
      <c r="AA189" s="34"/>
      <c r="AB189" s="105" t="s">
        <v>1071</v>
      </c>
      <c r="AC189" s="105" t="s">
        <v>1143</v>
      </c>
      <c r="AD189" s="34"/>
      <c r="AE189" s="35" t="s">
        <v>56</v>
      </c>
      <c r="AF189" s="34">
        <v>100</v>
      </c>
      <c r="AG189" s="34">
        <v>100</v>
      </c>
      <c r="AH189" s="34"/>
      <c r="AI189" s="33">
        <f t="shared" si="6"/>
        <v>0</v>
      </c>
    </row>
    <row r="190" s="11" customFormat="1" ht="213" hidden="1" customHeight="1" spans="1:35">
      <c r="A190" s="33">
        <v>182</v>
      </c>
      <c r="B190" s="34" t="s">
        <v>42</v>
      </c>
      <c r="C190" s="34" t="s">
        <v>43</v>
      </c>
      <c r="D190" s="34" t="s">
        <v>929</v>
      </c>
      <c r="E190" s="34" t="s">
        <v>1337</v>
      </c>
      <c r="F190" s="34" t="s">
        <v>130</v>
      </c>
      <c r="G190" s="34" t="s">
        <v>1338</v>
      </c>
      <c r="H190" s="34" t="s">
        <v>48</v>
      </c>
      <c r="I190" s="58" t="s">
        <v>1339</v>
      </c>
      <c r="J190" s="34">
        <v>100</v>
      </c>
      <c r="K190" s="34">
        <v>100</v>
      </c>
      <c r="L190" s="34"/>
      <c r="M190" s="34">
        <v>0</v>
      </c>
      <c r="N190" s="59" t="s">
        <v>1340</v>
      </c>
      <c r="O190" s="59" t="s">
        <v>1332</v>
      </c>
      <c r="P190" s="156">
        <v>1247</v>
      </c>
      <c r="Q190" s="34" t="s">
        <v>52</v>
      </c>
      <c r="R190" s="34" t="s">
        <v>52</v>
      </c>
      <c r="S190" s="34" t="s">
        <v>52</v>
      </c>
      <c r="T190" s="34" t="s">
        <v>1068</v>
      </c>
      <c r="U190" s="34" t="s">
        <v>134</v>
      </c>
      <c r="V190" s="34" t="s">
        <v>135</v>
      </c>
      <c r="W190" s="87">
        <v>18887998999</v>
      </c>
      <c r="X190" s="34" t="s">
        <v>56</v>
      </c>
      <c r="Y190" s="107">
        <v>45296</v>
      </c>
      <c r="Z190" s="107">
        <v>45631</v>
      </c>
      <c r="AA190" s="34"/>
      <c r="AB190" s="105" t="s">
        <v>1071</v>
      </c>
      <c r="AC190" s="105" t="s">
        <v>1143</v>
      </c>
      <c r="AD190" s="34"/>
      <c r="AE190" s="35" t="s">
        <v>56</v>
      </c>
      <c r="AF190" s="34">
        <v>100</v>
      </c>
      <c r="AG190" s="34">
        <v>100</v>
      </c>
      <c r="AH190" s="34"/>
      <c r="AI190" s="33">
        <f t="shared" si="6"/>
        <v>0</v>
      </c>
    </row>
    <row r="191" s="11" customFormat="1" ht="226" hidden="1" customHeight="1" spans="1:35">
      <c r="A191" s="33">
        <v>183</v>
      </c>
      <c r="B191" s="34" t="s">
        <v>42</v>
      </c>
      <c r="C191" s="34" t="s">
        <v>43</v>
      </c>
      <c r="D191" s="34" t="s">
        <v>929</v>
      </c>
      <c r="E191" s="34" t="s">
        <v>1341</v>
      </c>
      <c r="F191" s="34" t="s">
        <v>130</v>
      </c>
      <c r="G191" s="34" t="s">
        <v>1342</v>
      </c>
      <c r="H191" s="34" t="s">
        <v>48</v>
      </c>
      <c r="I191" s="58" t="s">
        <v>1343</v>
      </c>
      <c r="J191" s="34">
        <v>100</v>
      </c>
      <c r="K191" s="34">
        <v>100</v>
      </c>
      <c r="L191" s="34"/>
      <c r="M191" s="34">
        <v>0</v>
      </c>
      <c r="N191" s="59" t="s">
        <v>1344</v>
      </c>
      <c r="O191" s="59" t="s">
        <v>1345</v>
      </c>
      <c r="P191" s="156">
        <v>430</v>
      </c>
      <c r="Q191" s="34" t="s">
        <v>52</v>
      </c>
      <c r="R191" s="34" t="s">
        <v>52</v>
      </c>
      <c r="S191" s="34" t="s">
        <v>52</v>
      </c>
      <c r="T191" s="34" t="s">
        <v>1068</v>
      </c>
      <c r="U191" s="34" t="s">
        <v>134</v>
      </c>
      <c r="V191" s="34" t="s">
        <v>135</v>
      </c>
      <c r="W191" s="87">
        <v>18887998999</v>
      </c>
      <c r="X191" s="34" t="s">
        <v>56</v>
      </c>
      <c r="Y191" s="107">
        <v>45295</v>
      </c>
      <c r="Z191" s="107">
        <v>45630</v>
      </c>
      <c r="AA191" s="34"/>
      <c r="AB191" s="105" t="s">
        <v>1071</v>
      </c>
      <c r="AC191" s="105" t="s">
        <v>1143</v>
      </c>
      <c r="AD191" s="34"/>
      <c r="AE191" s="35" t="s">
        <v>56</v>
      </c>
      <c r="AF191" s="34">
        <v>100</v>
      </c>
      <c r="AG191" s="34">
        <v>100</v>
      </c>
      <c r="AH191" s="34"/>
      <c r="AI191" s="33">
        <f t="shared" si="6"/>
        <v>0</v>
      </c>
    </row>
    <row r="192" s="11" customFormat="1" ht="192" hidden="1" customHeight="1" spans="1:35">
      <c r="A192" s="33">
        <v>184</v>
      </c>
      <c r="B192" s="34" t="s">
        <v>42</v>
      </c>
      <c r="C192" s="34" t="s">
        <v>43</v>
      </c>
      <c r="D192" s="34" t="s">
        <v>929</v>
      </c>
      <c r="E192" s="34" t="s">
        <v>1346</v>
      </c>
      <c r="F192" s="34" t="s">
        <v>130</v>
      </c>
      <c r="G192" s="34" t="s">
        <v>1122</v>
      </c>
      <c r="H192" s="34" t="s">
        <v>48</v>
      </c>
      <c r="I192" s="58" t="s">
        <v>1347</v>
      </c>
      <c r="J192" s="34">
        <v>100</v>
      </c>
      <c r="K192" s="34">
        <v>100</v>
      </c>
      <c r="L192" s="34"/>
      <c r="M192" s="34">
        <v>0</v>
      </c>
      <c r="N192" s="59" t="s">
        <v>1348</v>
      </c>
      <c r="O192" s="59" t="s">
        <v>1349</v>
      </c>
      <c r="P192" s="156">
        <v>1247</v>
      </c>
      <c r="Q192" s="34" t="s">
        <v>52</v>
      </c>
      <c r="R192" s="34" t="s">
        <v>52</v>
      </c>
      <c r="S192" s="34" t="s">
        <v>52</v>
      </c>
      <c r="T192" s="34" t="s">
        <v>1068</v>
      </c>
      <c r="U192" s="34" t="s">
        <v>134</v>
      </c>
      <c r="V192" s="34" t="s">
        <v>135</v>
      </c>
      <c r="W192" s="87">
        <v>18887998999</v>
      </c>
      <c r="X192" s="34" t="s">
        <v>56</v>
      </c>
      <c r="Y192" s="107">
        <v>45295</v>
      </c>
      <c r="Z192" s="107">
        <v>45630</v>
      </c>
      <c r="AA192" s="34"/>
      <c r="AB192" s="105" t="s">
        <v>1071</v>
      </c>
      <c r="AC192" s="105" t="s">
        <v>1143</v>
      </c>
      <c r="AD192" s="34"/>
      <c r="AE192" s="35" t="s">
        <v>56</v>
      </c>
      <c r="AF192" s="34">
        <v>100</v>
      </c>
      <c r="AG192" s="34">
        <v>100</v>
      </c>
      <c r="AH192" s="34"/>
      <c r="AI192" s="33">
        <f t="shared" si="6"/>
        <v>0</v>
      </c>
    </row>
    <row r="193" s="11" customFormat="1" ht="169" hidden="1" customHeight="1" spans="1:35">
      <c r="A193" s="33">
        <v>185</v>
      </c>
      <c r="B193" s="34" t="s">
        <v>42</v>
      </c>
      <c r="C193" s="34" t="s">
        <v>43</v>
      </c>
      <c r="D193" s="34" t="s">
        <v>929</v>
      </c>
      <c r="E193" s="34" t="s">
        <v>1350</v>
      </c>
      <c r="F193" s="34" t="s">
        <v>326</v>
      </c>
      <c r="G193" s="34" t="s">
        <v>1351</v>
      </c>
      <c r="H193" s="34" t="s">
        <v>48</v>
      </c>
      <c r="I193" s="59" t="s">
        <v>1352</v>
      </c>
      <c r="J193" s="34">
        <v>100</v>
      </c>
      <c r="K193" s="34">
        <v>100</v>
      </c>
      <c r="L193" s="34"/>
      <c r="M193" s="34">
        <v>0</v>
      </c>
      <c r="N193" s="59" t="s">
        <v>1353</v>
      </c>
      <c r="O193" s="59" t="s">
        <v>1349</v>
      </c>
      <c r="P193" s="156">
        <v>1562</v>
      </c>
      <c r="Q193" s="34" t="s">
        <v>52</v>
      </c>
      <c r="R193" s="34" t="s">
        <v>52</v>
      </c>
      <c r="S193" s="34" t="s">
        <v>52</v>
      </c>
      <c r="T193" s="34" t="s">
        <v>1068</v>
      </c>
      <c r="U193" s="34" t="s">
        <v>331</v>
      </c>
      <c r="V193" s="34" t="s">
        <v>1010</v>
      </c>
      <c r="W193" s="87" t="s">
        <v>1354</v>
      </c>
      <c r="X193" s="34" t="s">
        <v>56</v>
      </c>
      <c r="Y193" s="107">
        <v>45295</v>
      </c>
      <c r="Z193" s="107">
        <v>45630</v>
      </c>
      <c r="AA193" s="34"/>
      <c r="AB193" s="105" t="s">
        <v>1071</v>
      </c>
      <c r="AC193" s="105" t="s">
        <v>1143</v>
      </c>
      <c r="AD193" s="34"/>
      <c r="AE193" s="35" t="s">
        <v>56</v>
      </c>
      <c r="AF193" s="34">
        <v>100</v>
      </c>
      <c r="AG193" s="34">
        <v>100</v>
      </c>
      <c r="AH193" s="34"/>
      <c r="AI193" s="33">
        <f t="shared" si="6"/>
        <v>0</v>
      </c>
    </row>
    <row r="194" s="11" customFormat="1" ht="156" hidden="1" customHeight="1" spans="1:35">
      <c r="A194" s="33">
        <v>186</v>
      </c>
      <c r="B194" s="34" t="s">
        <v>42</v>
      </c>
      <c r="C194" s="34" t="s">
        <v>43</v>
      </c>
      <c r="D194" s="34" t="s">
        <v>929</v>
      </c>
      <c r="E194" s="34" t="s">
        <v>1355</v>
      </c>
      <c r="F194" s="34" t="s">
        <v>223</v>
      </c>
      <c r="G194" s="34" t="s">
        <v>1356</v>
      </c>
      <c r="H194" s="34" t="s">
        <v>48</v>
      </c>
      <c r="I194" s="59" t="s">
        <v>1357</v>
      </c>
      <c r="J194" s="34">
        <v>100</v>
      </c>
      <c r="K194" s="34">
        <v>100</v>
      </c>
      <c r="L194" s="34"/>
      <c r="M194" s="34">
        <v>0</v>
      </c>
      <c r="N194" s="59" t="s">
        <v>1358</v>
      </c>
      <c r="O194" s="59" t="s">
        <v>1349</v>
      </c>
      <c r="P194" s="156">
        <v>2797</v>
      </c>
      <c r="Q194" s="34" t="s">
        <v>52</v>
      </c>
      <c r="R194" s="34" t="s">
        <v>52</v>
      </c>
      <c r="S194" s="34" t="s">
        <v>52</v>
      </c>
      <c r="T194" s="34" t="s">
        <v>1068</v>
      </c>
      <c r="U194" s="34" t="s">
        <v>228</v>
      </c>
      <c r="V194" s="33" t="s">
        <v>229</v>
      </c>
      <c r="W194" s="86">
        <v>13408705686</v>
      </c>
      <c r="X194" s="34" t="s">
        <v>56</v>
      </c>
      <c r="Y194" s="107">
        <v>45295</v>
      </c>
      <c r="Z194" s="107">
        <v>45630</v>
      </c>
      <c r="AA194" s="34"/>
      <c r="AB194" s="105" t="s">
        <v>1071</v>
      </c>
      <c r="AC194" s="105" t="s">
        <v>1143</v>
      </c>
      <c r="AD194" s="34"/>
      <c r="AE194" s="35" t="s">
        <v>56</v>
      </c>
      <c r="AF194" s="34">
        <v>100</v>
      </c>
      <c r="AG194" s="34">
        <v>100</v>
      </c>
      <c r="AH194" s="34"/>
      <c r="AI194" s="33">
        <f t="shared" si="6"/>
        <v>0</v>
      </c>
    </row>
    <row r="195" s="15" customFormat="1" ht="209" hidden="1" customHeight="1" spans="1:35">
      <c r="A195" s="33">
        <v>187</v>
      </c>
      <c r="B195" s="34" t="s">
        <v>42</v>
      </c>
      <c r="C195" s="33" t="s">
        <v>43</v>
      </c>
      <c r="D195" s="33" t="s">
        <v>929</v>
      </c>
      <c r="E195" s="33" t="s">
        <v>1386</v>
      </c>
      <c r="F195" s="33" t="s">
        <v>292</v>
      </c>
      <c r="G195" s="33" t="s">
        <v>1387</v>
      </c>
      <c r="H195" s="33" t="s">
        <v>48</v>
      </c>
      <c r="I195" s="55" t="s">
        <v>1388</v>
      </c>
      <c r="J195" s="34">
        <v>100</v>
      </c>
      <c r="K195" s="34">
        <v>100</v>
      </c>
      <c r="L195" s="33">
        <v>0</v>
      </c>
      <c r="M195" s="33">
        <v>0</v>
      </c>
      <c r="N195" s="55" t="s">
        <v>1389</v>
      </c>
      <c r="O195" s="55" t="s">
        <v>514</v>
      </c>
      <c r="P195" s="56">
        <v>559</v>
      </c>
      <c r="Q195" s="33" t="s">
        <v>52</v>
      </c>
      <c r="R195" s="33" t="s">
        <v>52</v>
      </c>
      <c r="S195" s="33" t="s">
        <v>52</v>
      </c>
      <c r="T195" s="33" t="s">
        <v>1390</v>
      </c>
      <c r="U195" s="33" t="s">
        <v>297</v>
      </c>
      <c r="V195" s="33" t="s">
        <v>1391</v>
      </c>
      <c r="W195" s="86">
        <v>15087030074</v>
      </c>
      <c r="X195" s="33" t="s">
        <v>56</v>
      </c>
      <c r="Y195" s="164">
        <v>45383</v>
      </c>
      <c r="Z195" s="164">
        <v>45566</v>
      </c>
      <c r="AA195" s="33" t="s">
        <v>1392</v>
      </c>
      <c r="AB195" s="105" t="s">
        <v>1393</v>
      </c>
      <c r="AC195" s="125"/>
      <c r="AD195" s="33"/>
      <c r="AE195" s="35" t="s">
        <v>56</v>
      </c>
      <c r="AF195" s="34">
        <v>100</v>
      </c>
      <c r="AG195" s="34">
        <v>100</v>
      </c>
      <c r="AH195" s="33">
        <v>0</v>
      </c>
      <c r="AI195" s="33">
        <f t="shared" si="6"/>
        <v>0</v>
      </c>
    </row>
    <row r="196" s="13" customFormat="1" ht="171" hidden="1" customHeight="1" spans="1:35">
      <c r="A196" s="33">
        <v>188</v>
      </c>
      <c r="B196" s="34" t="s">
        <v>42</v>
      </c>
      <c r="C196" s="33" t="s">
        <v>43</v>
      </c>
      <c r="D196" s="33" t="s">
        <v>44</v>
      </c>
      <c r="E196" s="33" t="s">
        <v>1394</v>
      </c>
      <c r="F196" s="33" t="s">
        <v>223</v>
      </c>
      <c r="G196" s="33" t="s">
        <v>1395</v>
      </c>
      <c r="H196" s="33" t="s">
        <v>48</v>
      </c>
      <c r="I196" s="55" t="s">
        <v>1396</v>
      </c>
      <c r="J196" s="34">
        <v>100</v>
      </c>
      <c r="K196" s="34">
        <v>100</v>
      </c>
      <c r="L196" s="33">
        <v>0</v>
      </c>
      <c r="M196" s="33">
        <v>0</v>
      </c>
      <c r="N196" s="55" t="s">
        <v>1397</v>
      </c>
      <c r="O196" s="55" t="s">
        <v>514</v>
      </c>
      <c r="P196" s="56">
        <v>1857</v>
      </c>
      <c r="Q196" s="33" t="s">
        <v>52</v>
      </c>
      <c r="R196" s="33" t="s">
        <v>52</v>
      </c>
      <c r="S196" s="33" t="s">
        <v>52</v>
      </c>
      <c r="T196" s="33" t="s">
        <v>1390</v>
      </c>
      <c r="U196" s="33" t="s">
        <v>228</v>
      </c>
      <c r="V196" s="33" t="s">
        <v>736</v>
      </c>
      <c r="W196" s="86">
        <v>13988936938</v>
      </c>
      <c r="X196" s="33" t="s">
        <v>56</v>
      </c>
      <c r="Y196" s="164">
        <v>45383</v>
      </c>
      <c r="Z196" s="164">
        <v>45566</v>
      </c>
      <c r="AA196" s="54" t="s">
        <v>1398</v>
      </c>
      <c r="AB196" s="105" t="s">
        <v>1393</v>
      </c>
      <c r="AC196" s="125"/>
      <c r="AD196" s="54"/>
      <c r="AE196" s="35" t="s">
        <v>56</v>
      </c>
      <c r="AF196" s="34">
        <v>100</v>
      </c>
      <c r="AG196" s="34">
        <v>100</v>
      </c>
      <c r="AH196" s="33">
        <v>0</v>
      </c>
      <c r="AI196" s="33">
        <f t="shared" si="6"/>
        <v>0</v>
      </c>
    </row>
    <row r="197" s="13" customFormat="1" ht="103" hidden="1" customHeight="1" spans="1:35">
      <c r="A197" s="33">
        <v>189</v>
      </c>
      <c r="B197" s="34" t="s">
        <v>864</v>
      </c>
      <c r="C197" s="33" t="s">
        <v>1399</v>
      </c>
      <c r="D197" s="33" t="s">
        <v>1400</v>
      </c>
      <c r="E197" s="33" t="s">
        <v>1401</v>
      </c>
      <c r="F197" s="33" t="s">
        <v>4392</v>
      </c>
      <c r="G197" s="33" t="s">
        <v>1402</v>
      </c>
      <c r="H197" s="33" t="s">
        <v>48</v>
      </c>
      <c r="I197" s="55" t="s">
        <v>1403</v>
      </c>
      <c r="J197" s="34">
        <v>100</v>
      </c>
      <c r="K197" s="34">
        <v>100</v>
      </c>
      <c r="L197" s="33">
        <v>0</v>
      </c>
      <c r="M197" s="33">
        <v>0</v>
      </c>
      <c r="N197" s="55" t="s">
        <v>1404</v>
      </c>
      <c r="O197" s="55" t="s">
        <v>1405</v>
      </c>
      <c r="P197" s="56">
        <v>526</v>
      </c>
      <c r="Q197" s="33" t="s">
        <v>52</v>
      </c>
      <c r="R197" s="33" t="s">
        <v>52</v>
      </c>
      <c r="S197" s="33" t="s">
        <v>52</v>
      </c>
      <c r="T197" s="33" t="s">
        <v>1390</v>
      </c>
      <c r="U197" s="33" t="s">
        <v>371</v>
      </c>
      <c r="V197" s="33" t="s">
        <v>1406</v>
      </c>
      <c r="W197" s="86" t="s">
        <v>1407</v>
      </c>
      <c r="X197" s="33" t="s">
        <v>56</v>
      </c>
      <c r="Y197" s="164">
        <v>45383</v>
      </c>
      <c r="Z197" s="164">
        <v>45566</v>
      </c>
      <c r="AA197" s="54" t="s">
        <v>1408</v>
      </c>
      <c r="AB197" s="105" t="s">
        <v>1393</v>
      </c>
      <c r="AC197" s="125"/>
      <c r="AD197" s="54"/>
      <c r="AE197" s="35" t="s">
        <v>56</v>
      </c>
      <c r="AF197" s="34">
        <v>100</v>
      </c>
      <c r="AG197" s="34">
        <v>100</v>
      </c>
      <c r="AH197" s="33">
        <v>0</v>
      </c>
      <c r="AI197" s="33">
        <f t="shared" si="6"/>
        <v>0</v>
      </c>
    </row>
    <row r="198" s="13" customFormat="1" ht="210" hidden="1" customHeight="1" spans="1:35">
      <c r="A198" s="33">
        <v>190</v>
      </c>
      <c r="B198" s="34" t="s">
        <v>42</v>
      </c>
      <c r="C198" s="33" t="s">
        <v>43</v>
      </c>
      <c r="D198" s="33" t="s">
        <v>44</v>
      </c>
      <c r="E198" s="33" t="s">
        <v>1409</v>
      </c>
      <c r="F198" s="33" t="s">
        <v>366</v>
      </c>
      <c r="G198" s="33" t="s">
        <v>1410</v>
      </c>
      <c r="H198" s="33" t="s">
        <v>48</v>
      </c>
      <c r="I198" s="55" t="s">
        <v>1411</v>
      </c>
      <c r="J198" s="34">
        <v>100</v>
      </c>
      <c r="K198" s="34">
        <v>100</v>
      </c>
      <c r="L198" s="33">
        <v>0</v>
      </c>
      <c r="M198" s="33">
        <v>0</v>
      </c>
      <c r="N198" s="55" t="s">
        <v>1412</v>
      </c>
      <c r="O198" s="55" t="s">
        <v>1413</v>
      </c>
      <c r="P198" s="56">
        <v>1180</v>
      </c>
      <c r="Q198" s="33" t="s">
        <v>52</v>
      </c>
      <c r="R198" s="33" t="s">
        <v>52</v>
      </c>
      <c r="S198" s="33" t="s">
        <v>52</v>
      </c>
      <c r="T198" s="33" t="s">
        <v>1390</v>
      </c>
      <c r="U198" s="33" t="s">
        <v>371</v>
      </c>
      <c r="V198" s="33" t="s">
        <v>1406</v>
      </c>
      <c r="W198" s="86">
        <v>13668719171</v>
      </c>
      <c r="X198" s="33" t="s">
        <v>56</v>
      </c>
      <c r="Y198" s="164">
        <v>45383</v>
      </c>
      <c r="Z198" s="164">
        <v>45566</v>
      </c>
      <c r="AA198" s="54" t="s">
        <v>1408</v>
      </c>
      <c r="AB198" s="105" t="s">
        <v>1393</v>
      </c>
      <c r="AC198" s="125"/>
      <c r="AD198" s="54"/>
      <c r="AE198" s="35" t="s">
        <v>56</v>
      </c>
      <c r="AF198" s="34">
        <v>100</v>
      </c>
      <c r="AG198" s="34">
        <v>100</v>
      </c>
      <c r="AH198" s="33">
        <v>0</v>
      </c>
      <c r="AI198" s="33">
        <f t="shared" si="6"/>
        <v>0</v>
      </c>
    </row>
    <row r="199" s="13" customFormat="1" ht="179" hidden="1" customHeight="1" spans="1:35">
      <c r="A199" s="33">
        <v>191</v>
      </c>
      <c r="B199" s="34" t="s">
        <v>42</v>
      </c>
      <c r="C199" s="33" t="s">
        <v>43</v>
      </c>
      <c r="D199" s="33" t="s">
        <v>44</v>
      </c>
      <c r="E199" s="33" t="s">
        <v>1414</v>
      </c>
      <c r="F199" s="33" t="s">
        <v>326</v>
      </c>
      <c r="G199" s="33" t="s">
        <v>1415</v>
      </c>
      <c r="H199" s="33" t="s">
        <v>48</v>
      </c>
      <c r="I199" s="66" t="s">
        <v>1416</v>
      </c>
      <c r="J199" s="34">
        <v>100</v>
      </c>
      <c r="K199" s="34">
        <v>100</v>
      </c>
      <c r="L199" s="33">
        <v>0</v>
      </c>
      <c r="M199" s="33">
        <v>0</v>
      </c>
      <c r="N199" s="55" t="s">
        <v>1417</v>
      </c>
      <c r="O199" s="55" t="s">
        <v>514</v>
      </c>
      <c r="P199" s="56">
        <v>284</v>
      </c>
      <c r="Q199" s="33" t="s">
        <v>52</v>
      </c>
      <c r="R199" s="33" t="s">
        <v>52</v>
      </c>
      <c r="S199" s="33" t="s">
        <v>52</v>
      </c>
      <c r="T199" s="33" t="s">
        <v>1390</v>
      </c>
      <c r="U199" s="33" t="s">
        <v>331</v>
      </c>
      <c r="V199" s="33" t="s">
        <v>1418</v>
      </c>
      <c r="W199" s="86">
        <v>19912834059</v>
      </c>
      <c r="X199" s="33" t="s">
        <v>56</v>
      </c>
      <c r="Y199" s="164">
        <v>45383</v>
      </c>
      <c r="Z199" s="164">
        <v>45566</v>
      </c>
      <c r="AA199" s="54" t="s">
        <v>1408</v>
      </c>
      <c r="AB199" s="105" t="s">
        <v>1393</v>
      </c>
      <c r="AC199" s="125"/>
      <c r="AD199" s="54"/>
      <c r="AE199" s="35" t="s">
        <v>56</v>
      </c>
      <c r="AF199" s="34">
        <v>100</v>
      </c>
      <c r="AG199" s="34">
        <v>100</v>
      </c>
      <c r="AH199" s="33">
        <v>0</v>
      </c>
      <c r="AI199" s="33">
        <f t="shared" si="6"/>
        <v>0</v>
      </c>
    </row>
    <row r="200" s="9" customFormat="1" ht="312" hidden="1" customHeight="1" spans="1:35">
      <c r="A200" s="33">
        <v>192</v>
      </c>
      <c r="B200" s="34" t="s">
        <v>42</v>
      </c>
      <c r="C200" s="33" t="s">
        <v>65</v>
      </c>
      <c r="D200" s="33" t="s">
        <v>498</v>
      </c>
      <c r="E200" s="33" t="s">
        <v>1419</v>
      </c>
      <c r="F200" s="33" t="s">
        <v>450</v>
      </c>
      <c r="G200" s="33" t="s">
        <v>1420</v>
      </c>
      <c r="H200" s="33" t="s">
        <v>48</v>
      </c>
      <c r="I200" s="162" t="s">
        <v>1421</v>
      </c>
      <c r="J200" s="33">
        <v>100</v>
      </c>
      <c r="K200" s="34">
        <v>100</v>
      </c>
      <c r="L200" s="33">
        <v>0</v>
      </c>
      <c r="M200" s="33">
        <v>0</v>
      </c>
      <c r="N200" s="66" t="s">
        <v>1422</v>
      </c>
      <c r="O200" s="55" t="s">
        <v>514</v>
      </c>
      <c r="P200" s="56">
        <v>405</v>
      </c>
      <c r="Q200" s="34" t="s">
        <v>52</v>
      </c>
      <c r="R200" s="33" t="s">
        <v>52</v>
      </c>
      <c r="S200" s="33" t="s">
        <v>52</v>
      </c>
      <c r="T200" s="33" t="s">
        <v>1390</v>
      </c>
      <c r="U200" s="33" t="s">
        <v>454</v>
      </c>
      <c r="V200" s="33" t="s">
        <v>1423</v>
      </c>
      <c r="W200" s="86" t="s">
        <v>1424</v>
      </c>
      <c r="X200" s="33" t="s">
        <v>56</v>
      </c>
      <c r="Y200" s="104">
        <v>45383</v>
      </c>
      <c r="Z200" s="164">
        <v>45566</v>
      </c>
      <c r="AA200" s="33" t="s">
        <v>1425</v>
      </c>
      <c r="AB200" s="105" t="s">
        <v>1393</v>
      </c>
      <c r="AC200" s="125"/>
      <c r="AD200" s="33"/>
      <c r="AE200" s="35" t="s">
        <v>56</v>
      </c>
      <c r="AF200" s="33">
        <v>100</v>
      </c>
      <c r="AG200" s="34">
        <v>100</v>
      </c>
      <c r="AH200" s="33">
        <v>0</v>
      </c>
      <c r="AI200" s="33">
        <f t="shared" si="6"/>
        <v>0</v>
      </c>
    </row>
    <row r="201" s="8" customFormat="1" ht="186" hidden="1" customHeight="1" spans="1:35">
      <c r="A201" s="33">
        <v>193</v>
      </c>
      <c r="B201" s="34" t="s">
        <v>42</v>
      </c>
      <c r="C201" s="33" t="s">
        <v>43</v>
      </c>
      <c r="D201" s="33" t="s">
        <v>929</v>
      </c>
      <c r="E201" s="33" t="s">
        <v>1426</v>
      </c>
      <c r="F201" s="33" t="s">
        <v>91</v>
      </c>
      <c r="G201" s="33" t="s">
        <v>1427</v>
      </c>
      <c r="H201" s="33" t="s">
        <v>48</v>
      </c>
      <c r="I201" s="55" t="s">
        <v>1428</v>
      </c>
      <c r="J201" s="33">
        <v>71</v>
      </c>
      <c r="K201" s="34">
        <v>71</v>
      </c>
      <c r="L201" s="33">
        <v>0</v>
      </c>
      <c r="M201" s="33">
        <v>0</v>
      </c>
      <c r="N201" s="55" t="s">
        <v>1429</v>
      </c>
      <c r="O201" s="55" t="s">
        <v>514</v>
      </c>
      <c r="P201" s="56">
        <v>10372</v>
      </c>
      <c r="Q201" s="33" t="s">
        <v>52</v>
      </c>
      <c r="R201" s="33" t="s">
        <v>52</v>
      </c>
      <c r="S201" s="33" t="s">
        <v>52</v>
      </c>
      <c r="T201" s="33" t="s">
        <v>1390</v>
      </c>
      <c r="U201" s="33" t="s">
        <v>95</v>
      </c>
      <c r="V201" s="33" t="s">
        <v>1430</v>
      </c>
      <c r="W201" s="86" t="s">
        <v>1431</v>
      </c>
      <c r="X201" s="33" t="s">
        <v>56</v>
      </c>
      <c r="Y201" s="164">
        <v>45383</v>
      </c>
      <c r="Z201" s="164">
        <v>45566</v>
      </c>
      <c r="AA201" s="54" t="s">
        <v>1392</v>
      </c>
      <c r="AB201" s="105" t="s">
        <v>1393</v>
      </c>
      <c r="AC201" s="125"/>
      <c r="AD201" s="54"/>
      <c r="AE201" s="35" t="s">
        <v>56</v>
      </c>
      <c r="AF201" s="33">
        <v>71</v>
      </c>
      <c r="AG201" s="34">
        <v>71</v>
      </c>
      <c r="AH201" s="33">
        <v>0</v>
      </c>
      <c r="AI201" s="33">
        <f t="shared" ref="AI201:AI244" si="7">AF201-AG201-AH201</f>
        <v>0</v>
      </c>
    </row>
    <row r="202" s="9" customFormat="1" ht="125" hidden="1" customHeight="1" spans="1:35">
      <c r="A202" s="33">
        <v>194</v>
      </c>
      <c r="B202" s="34" t="s">
        <v>42</v>
      </c>
      <c r="C202" s="33" t="s">
        <v>992</v>
      </c>
      <c r="D202" s="33" t="s">
        <v>993</v>
      </c>
      <c r="E202" s="33" t="s">
        <v>1432</v>
      </c>
      <c r="F202" s="33" t="s">
        <v>248</v>
      </c>
      <c r="G202" s="33" t="s">
        <v>1433</v>
      </c>
      <c r="H202" s="33" t="s">
        <v>48</v>
      </c>
      <c r="I202" s="55" t="s">
        <v>1434</v>
      </c>
      <c r="J202" s="34">
        <v>100</v>
      </c>
      <c r="K202" s="34">
        <v>100</v>
      </c>
      <c r="L202" s="34">
        <v>0</v>
      </c>
      <c r="M202" s="33">
        <v>0</v>
      </c>
      <c r="N202" s="55" t="s">
        <v>1435</v>
      </c>
      <c r="O202" s="55" t="s">
        <v>514</v>
      </c>
      <c r="P202" s="67">
        <v>500</v>
      </c>
      <c r="Q202" s="33" t="s">
        <v>52</v>
      </c>
      <c r="R202" s="33" t="s">
        <v>52</v>
      </c>
      <c r="S202" s="33" t="s">
        <v>52</v>
      </c>
      <c r="T202" s="33" t="s">
        <v>1390</v>
      </c>
      <c r="U202" s="33" t="s">
        <v>253</v>
      </c>
      <c r="V202" s="33" t="s">
        <v>1436</v>
      </c>
      <c r="W202" s="86">
        <v>13708740658</v>
      </c>
      <c r="X202" s="34" t="s">
        <v>56</v>
      </c>
      <c r="Y202" s="164">
        <v>45383</v>
      </c>
      <c r="Z202" s="164">
        <v>45566</v>
      </c>
      <c r="AA202" s="33"/>
      <c r="AB202" s="105" t="s">
        <v>1393</v>
      </c>
      <c r="AC202" s="125"/>
      <c r="AD202" s="51"/>
      <c r="AE202" s="35" t="s">
        <v>52</v>
      </c>
      <c r="AF202" s="34">
        <v>100</v>
      </c>
      <c r="AG202" s="33">
        <v>100</v>
      </c>
      <c r="AH202" s="33">
        <v>0</v>
      </c>
      <c r="AI202" s="33">
        <f t="shared" si="7"/>
        <v>0</v>
      </c>
    </row>
    <row r="203" s="9" customFormat="1" ht="131" hidden="1" customHeight="1" spans="1:35">
      <c r="A203" s="33">
        <v>195</v>
      </c>
      <c r="B203" s="34" t="s">
        <v>42</v>
      </c>
      <c r="C203" s="33" t="s">
        <v>43</v>
      </c>
      <c r="D203" s="33" t="s">
        <v>44</v>
      </c>
      <c r="E203" s="33" t="s">
        <v>1437</v>
      </c>
      <c r="F203" s="33" t="s">
        <v>179</v>
      </c>
      <c r="G203" s="33" t="s">
        <v>1438</v>
      </c>
      <c r="H203" s="33" t="s">
        <v>48</v>
      </c>
      <c r="I203" s="55" t="s">
        <v>1439</v>
      </c>
      <c r="J203" s="34">
        <v>100</v>
      </c>
      <c r="K203" s="34">
        <v>100</v>
      </c>
      <c r="L203" s="34">
        <v>0</v>
      </c>
      <c r="M203" s="33">
        <v>0</v>
      </c>
      <c r="N203" s="55" t="s">
        <v>1440</v>
      </c>
      <c r="O203" s="55" t="s">
        <v>514</v>
      </c>
      <c r="P203" s="67">
        <v>407</v>
      </c>
      <c r="Q203" s="33" t="s">
        <v>52</v>
      </c>
      <c r="R203" s="33" t="s">
        <v>52</v>
      </c>
      <c r="S203" s="33" t="s">
        <v>52</v>
      </c>
      <c r="T203" s="33" t="s">
        <v>1390</v>
      </c>
      <c r="U203" s="33" t="s">
        <v>184</v>
      </c>
      <c r="V203" s="33" t="s">
        <v>1441</v>
      </c>
      <c r="W203" s="86">
        <v>13769833503</v>
      </c>
      <c r="X203" s="34" t="s">
        <v>56</v>
      </c>
      <c r="Y203" s="164">
        <v>45383</v>
      </c>
      <c r="Z203" s="164">
        <v>45566</v>
      </c>
      <c r="AA203" s="33"/>
      <c r="AB203" s="105" t="s">
        <v>1393</v>
      </c>
      <c r="AC203" s="125"/>
      <c r="AD203" s="33"/>
      <c r="AE203" s="35" t="s">
        <v>52</v>
      </c>
      <c r="AF203" s="34">
        <v>100</v>
      </c>
      <c r="AG203" s="33">
        <v>100</v>
      </c>
      <c r="AH203" s="33">
        <v>0</v>
      </c>
      <c r="AI203" s="33">
        <f t="shared" si="7"/>
        <v>0</v>
      </c>
    </row>
    <row r="204" s="8" customFormat="1" ht="150" hidden="1" customHeight="1" spans="1:35">
      <c r="A204" s="33">
        <v>196</v>
      </c>
      <c r="B204" s="34" t="s">
        <v>42</v>
      </c>
      <c r="C204" s="33" t="s">
        <v>43</v>
      </c>
      <c r="D204" s="33" t="s">
        <v>44</v>
      </c>
      <c r="E204" s="33" t="s">
        <v>1442</v>
      </c>
      <c r="F204" s="33" t="s">
        <v>68</v>
      </c>
      <c r="G204" s="33" t="s">
        <v>1443</v>
      </c>
      <c r="H204" s="33" t="s">
        <v>48</v>
      </c>
      <c r="I204" s="55" t="s">
        <v>1444</v>
      </c>
      <c r="J204" s="34">
        <v>100</v>
      </c>
      <c r="K204" s="34">
        <v>100</v>
      </c>
      <c r="L204" s="34">
        <v>0</v>
      </c>
      <c r="M204" s="33">
        <v>0</v>
      </c>
      <c r="N204" s="55" t="s">
        <v>1445</v>
      </c>
      <c r="O204" s="55" t="s">
        <v>514</v>
      </c>
      <c r="P204" s="67">
        <v>985</v>
      </c>
      <c r="Q204" s="33" t="s">
        <v>52</v>
      </c>
      <c r="R204" s="33" t="s">
        <v>52</v>
      </c>
      <c r="S204" s="33" t="s">
        <v>52</v>
      </c>
      <c r="T204" s="33" t="s">
        <v>1390</v>
      </c>
      <c r="U204" s="33" t="s">
        <v>363</v>
      </c>
      <c r="V204" s="33" t="s">
        <v>1446</v>
      </c>
      <c r="W204" s="86">
        <v>15187971656</v>
      </c>
      <c r="X204" s="34" t="s">
        <v>56</v>
      </c>
      <c r="Y204" s="164">
        <v>45383</v>
      </c>
      <c r="Z204" s="164">
        <v>45566</v>
      </c>
      <c r="AA204" s="54"/>
      <c r="AB204" s="105" t="s">
        <v>1393</v>
      </c>
      <c r="AC204" s="125"/>
      <c r="AD204" s="54"/>
      <c r="AE204" s="35" t="s">
        <v>52</v>
      </c>
      <c r="AF204" s="34">
        <v>100</v>
      </c>
      <c r="AG204" s="33">
        <v>100</v>
      </c>
      <c r="AH204" s="33">
        <v>0</v>
      </c>
      <c r="AI204" s="33">
        <f t="shared" si="7"/>
        <v>0</v>
      </c>
    </row>
    <row r="205" s="6" customFormat="1" ht="264" hidden="1" customHeight="1" spans="1:35">
      <c r="A205" s="33">
        <v>197</v>
      </c>
      <c r="B205" s="33" t="s">
        <v>42</v>
      </c>
      <c r="C205" s="33" t="s">
        <v>43</v>
      </c>
      <c r="D205" s="33" t="s">
        <v>1459</v>
      </c>
      <c r="E205" s="33" t="s">
        <v>1460</v>
      </c>
      <c r="F205" s="33" t="s">
        <v>270</v>
      </c>
      <c r="G205" s="33" t="s">
        <v>1461</v>
      </c>
      <c r="H205" s="33" t="s">
        <v>48</v>
      </c>
      <c r="I205" s="55" t="s">
        <v>1462</v>
      </c>
      <c r="J205" s="33">
        <v>300</v>
      </c>
      <c r="K205" s="34">
        <v>300</v>
      </c>
      <c r="L205" s="33"/>
      <c r="M205" s="33"/>
      <c r="N205" s="66" t="s">
        <v>1463</v>
      </c>
      <c r="O205" s="55" t="s">
        <v>1464</v>
      </c>
      <c r="P205" s="33">
        <v>300</v>
      </c>
      <c r="Q205" s="33" t="s">
        <v>52</v>
      </c>
      <c r="R205" s="33" t="s">
        <v>52</v>
      </c>
      <c r="S205" s="33" t="s">
        <v>56</v>
      </c>
      <c r="T205" s="33" t="s">
        <v>1465</v>
      </c>
      <c r="U205" s="33" t="s">
        <v>275</v>
      </c>
      <c r="V205" s="33" t="s">
        <v>276</v>
      </c>
      <c r="W205" s="86" t="s">
        <v>277</v>
      </c>
      <c r="X205" s="33" t="s">
        <v>56</v>
      </c>
      <c r="Y205" s="104">
        <v>45292</v>
      </c>
      <c r="Z205" s="104">
        <v>45627</v>
      </c>
      <c r="AA205" s="37"/>
      <c r="AB205" s="100" t="s">
        <v>1466</v>
      </c>
      <c r="AC205" s="35" t="s">
        <v>4314</v>
      </c>
      <c r="AD205" s="165"/>
      <c r="AE205" s="35" t="s">
        <v>56</v>
      </c>
      <c r="AF205" s="37">
        <v>300</v>
      </c>
      <c r="AG205" s="34">
        <v>300</v>
      </c>
      <c r="AH205" s="37"/>
      <c r="AI205" s="33">
        <f t="shared" si="7"/>
        <v>0</v>
      </c>
    </row>
    <row r="206" s="3" customFormat="1" ht="200" hidden="1" customHeight="1" spans="1:35">
      <c r="A206" s="33">
        <v>198</v>
      </c>
      <c r="B206" s="34" t="s">
        <v>42</v>
      </c>
      <c r="C206" s="33" t="s">
        <v>43</v>
      </c>
      <c r="D206" s="33" t="s">
        <v>1459</v>
      </c>
      <c r="E206" s="33" t="s">
        <v>1467</v>
      </c>
      <c r="F206" s="33" t="s">
        <v>270</v>
      </c>
      <c r="G206" s="33"/>
      <c r="H206" s="33" t="s">
        <v>48</v>
      </c>
      <c r="I206" s="55" t="s">
        <v>1468</v>
      </c>
      <c r="J206" s="34">
        <v>220</v>
      </c>
      <c r="K206" s="34">
        <v>220</v>
      </c>
      <c r="L206" s="33"/>
      <c r="M206" s="33"/>
      <c r="N206" s="66" t="s">
        <v>1469</v>
      </c>
      <c r="O206" s="55" t="s">
        <v>1470</v>
      </c>
      <c r="P206" s="56">
        <v>540</v>
      </c>
      <c r="Q206" s="33" t="s">
        <v>52</v>
      </c>
      <c r="R206" s="33" t="s">
        <v>52</v>
      </c>
      <c r="S206" s="33" t="s">
        <v>56</v>
      </c>
      <c r="T206" s="33" t="s">
        <v>1465</v>
      </c>
      <c r="U206" s="33" t="s">
        <v>275</v>
      </c>
      <c r="V206" s="33" t="s">
        <v>276</v>
      </c>
      <c r="W206" s="86">
        <v>13769765966</v>
      </c>
      <c r="X206" s="33" t="s">
        <v>56</v>
      </c>
      <c r="Y206" s="164">
        <v>45292</v>
      </c>
      <c r="Z206" s="164">
        <v>45627</v>
      </c>
      <c r="AA206" s="53"/>
      <c r="AB206" s="105" t="s">
        <v>1466</v>
      </c>
      <c r="AC206" s="102"/>
      <c r="AD206" s="53"/>
      <c r="AE206" s="35" t="s">
        <v>56</v>
      </c>
      <c r="AF206" s="34">
        <v>220</v>
      </c>
      <c r="AG206" s="34">
        <v>220</v>
      </c>
      <c r="AH206" s="37"/>
      <c r="AI206" s="33">
        <f t="shared" si="7"/>
        <v>0</v>
      </c>
    </row>
    <row r="207" s="3" customFormat="1" ht="132" hidden="1" customHeight="1" spans="1:35">
      <c r="A207" s="33">
        <v>199</v>
      </c>
      <c r="B207" s="34" t="s">
        <v>42</v>
      </c>
      <c r="C207" s="33" t="s">
        <v>43</v>
      </c>
      <c r="D207" s="33" t="s">
        <v>1459</v>
      </c>
      <c r="E207" s="33" t="s">
        <v>1471</v>
      </c>
      <c r="F207" s="33" t="s">
        <v>292</v>
      </c>
      <c r="G207" s="33"/>
      <c r="H207" s="33" t="s">
        <v>48</v>
      </c>
      <c r="I207" s="55" t="s">
        <v>1472</v>
      </c>
      <c r="J207" s="34">
        <v>25</v>
      </c>
      <c r="K207" s="34">
        <v>25</v>
      </c>
      <c r="L207" s="33"/>
      <c r="M207" s="33"/>
      <c r="N207" s="66" t="s">
        <v>1473</v>
      </c>
      <c r="O207" s="55" t="s">
        <v>1474</v>
      </c>
      <c r="P207" s="56">
        <v>51</v>
      </c>
      <c r="Q207" s="33" t="s">
        <v>56</v>
      </c>
      <c r="R207" s="33" t="s">
        <v>52</v>
      </c>
      <c r="S207" s="33" t="s">
        <v>56</v>
      </c>
      <c r="T207" s="33" t="s">
        <v>1465</v>
      </c>
      <c r="U207" s="33" t="s">
        <v>297</v>
      </c>
      <c r="V207" s="33" t="s">
        <v>1475</v>
      </c>
      <c r="W207" s="86">
        <v>13769522023</v>
      </c>
      <c r="X207" s="33" t="s">
        <v>56</v>
      </c>
      <c r="Y207" s="164">
        <v>45292</v>
      </c>
      <c r="Z207" s="164">
        <v>45748</v>
      </c>
      <c r="AA207" s="53"/>
      <c r="AB207" s="105" t="s">
        <v>1466</v>
      </c>
      <c r="AC207" s="102"/>
      <c r="AD207" s="53"/>
      <c r="AE207" s="35" t="s">
        <v>56</v>
      </c>
      <c r="AF207" s="34">
        <v>25</v>
      </c>
      <c r="AG207" s="34">
        <v>25</v>
      </c>
      <c r="AH207" s="37"/>
      <c r="AI207" s="33">
        <f t="shared" si="7"/>
        <v>0</v>
      </c>
    </row>
    <row r="208" s="3" customFormat="1" ht="133" hidden="1" customHeight="1" spans="1:35">
      <c r="A208" s="33">
        <v>200</v>
      </c>
      <c r="B208" s="34" t="s">
        <v>42</v>
      </c>
      <c r="C208" s="33" t="s">
        <v>43</v>
      </c>
      <c r="D208" s="33" t="s">
        <v>1459</v>
      </c>
      <c r="E208" s="33" t="s">
        <v>1476</v>
      </c>
      <c r="F208" s="33" t="s">
        <v>975</v>
      </c>
      <c r="G208" s="33"/>
      <c r="H208" s="33" t="s">
        <v>48</v>
      </c>
      <c r="I208" s="55" t="s">
        <v>1477</v>
      </c>
      <c r="J208" s="34">
        <v>100</v>
      </c>
      <c r="K208" s="34">
        <v>100</v>
      </c>
      <c r="L208" s="33"/>
      <c r="M208" s="33"/>
      <c r="N208" s="66" t="s">
        <v>1478</v>
      </c>
      <c r="O208" s="55" t="s">
        <v>1474</v>
      </c>
      <c r="P208" s="56">
        <v>541</v>
      </c>
      <c r="Q208" s="33" t="s">
        <v>56</v>
      </c>
      <c r="R208" s="33" t="s">
        <v>52</v>
      </c>
      <c r="S208" s="33" t="s">
        <v>56</v>
      </c>
      <c r="T208" s="33" t="s">
        <v>1465</v>
      </c>
      <c r="U208" s="33" t="s">
        <v>979</v>
      </c>
      <c r="V208" s="33" t="s">
        <v>1131</v>
      </c>
      <c r="W208" s="86">
        <v>15877907475</v>
      </c>
      <c r="X208" s="33" t="s">
        <v>56</v>
      </c>
      <c r="Y208" s="164">
        <v>45292</v>
      </c>
      <c r="Z208" s="164">
        <v>45748</v>
      </c>
      <c r="AA208" s="53"/>
      <c r="AB208" s="105" t="s">
        <v>1466</v>
      </c>
      <c r="AC208" s="102"/>
      <c r="AD208" s="53"/>
      <c r="AE208" s="35" t="s">
        <v>56</v>
      </c>
      <c r="AF208" s="34">
        <v>100</v>
      </c>
      <c r="AG208" s="34">
        <v>100</v>
      </c>
      <c r="AH208" s="37"/>
      <c r="AI208" s="33">
        <f t="shared" si="7"/>
        <v>0</v>
      </c>
    </row>
    <row r="209" s="3" customFormat="1" ht="133" hidden="1" customHeight="1" spans="1:35">
      <c r="A209" s="33">
        <v>201</v>
      </c>
      <c r="B209" s="34" t="s">
        <v>42</v>
      </c>
      <c r="C209" s="33" t="s">
        <v>43</v>
      </c>
      <c r="D209" s="33" t="s">
        <v>1459</v>
      </c>
      <c r="E209" s="33" t="s">
        <v>1479</v>
      </c>
      <c r="F209" s="33" t="s">
        <v>270</v>
      </c>
      <c r="G209" s="33"/>
      <c r="H209" s="33" t="s">
        <v>48</v>
      </c>
      <c r="I209" s="55" t="s">
        <v>1480</v>
      </c>
      <c r="J209" s="34">
        <v>150</v>
      </c>
      <c r="K209" s="34">
        <v>150</v>
      </c>
      <c r="L209" s="33"/>
      <c r="M209" s="33"/>
      <c r="N209" s="66" t="s">
        <v>1481</v>
      </c>
      <c r="O209" s="55" t="s">
        <v>1474</v>
      </c>
      <c r="P209" s="56">
        <v>365</v>
      </c>
      <c r="Q209" s="33" t="s">
        <v>56</v>
      </c>
      <c r="R209" s="33" t="s">
        <v>52</v>
      </c>
      <c r="S209" s="33" t="s">
        <v>56</v>
      </c>
      <c r="T209" s="33" t="s">
        <v>1465</v>
      </c>
      <c r="U209" s="33" t="s">
        <v>275</v>
      </c>
      <c r="V209" s="33" t="s">
        <v>276</v>
      </c>
      <c r="W209" s="86">
        <v>13769765966</v>
      </c>
      <c r="X209" s="33" t="s">
        <v>56</v>
      </c>
      <c r="Y209" s="164">
        <v>45292</v>
      </c>
      <c r="Z209" s="164">
        <v>45748</v>
      </c>
      <c r="AA209" s="53"/>
      <c r="AB209" s="105" t="s">
        <v>1466</v>
      </c>
      <c r="AC209" s="102"/>
      <c r="AD209" s="53"/>
      <c r="AE209" s="35" t="s">
        <v>56</v>
      </c>
      <c r="AF209" s="34">
        <v>150</v>
      </c>
      <c r="AG209" s="34">
        <v>150</v>
      </c>
      <c r="AH209" s="37"/>
      <c r="AI209" s="33">
        <f t="shared" si="7"/>
        <v>0</v>
      </c>
    </row>
    <row r="210" s="3" customFormat="1" ht="133" hidden="1" customHeight="1" spans="1:35">
      <c r="A210" s="33">
        <v>202</v>
      </c>
      <c r="B210" s="34" t="s">
        <v>42</v>
      </c>
      <c r="C210" s="33" t="s">
        <v>43</v>
      </c>
      <c r="D210" s="33" t="s">
        <v>1459</v>
      </c>
      <c r="E210" s="33" t="s">
        <v>1482</v>
      </c>
      <c r="F210" s="33" t="s">
        <v>223</v>
      </c>
      <c r="G210" s="33"/>
      <c r="H210" s="33" t="s">
        <v>48</v>
      </c>
      <c r="I210" s="55" t="s">
        <v>1483</v>
      </c>
      <c r="J210" s="34">
        <v>50</v>
      </c>
      <c r="K210" s="34">
        <v>50</v>
      </c>
      <c r="L210" s="33"/>
      <c r="M210" s="33"/>
      <c r="N210" s="66" t="s">
        <v>1484</v>
      </c>
      <c r="O210" s="55" t="s">
        <v>1474</v>
      </c>
      <c r="P210" s="56">
        <v>385</v>
      </c>
      <c r="Q210" s="33" t="s">
        <v>56</v>
      </c>
      <c r="R210" s="33" t="s">
        <v>52</v>
      </c>
      <c r="S210" s="33" t="s">
        <v>56</v>
      </c>
      <c r="T210" s="33" t="s">
        <v>1465</v>
      </c>
      <c r="U210" s="33" t="s">
        <v>228</v>
      </c>
      <c r="V210" s="33" t="s">
        <v>229</v>
      </c>
      <c r="W210" s="86">
        <v>13408705686</v>
      </c>
      <c r="X210" s="33" t="s">
        <v>56</v>
      </c>
      <c r="Y210" s="164">
        <v>45292</v>
      </c>
      <c r="Z210" s="164">
        <v>45748</v>
      </c>
      <c r="AA210" s="53"/>
      <c r="AB210" s="105" t="s">
        <v>1466</v>
      </c>
      <c r="AC210" s="102"/>
      <c r="AD210" s="53"/>
      <c r="AE210" s="35" t="s">
        <v>56</v>
      </c>
      <c r="AF210" s="34">
        <v>50</v>
      </c>
      <c r="AG210" s="34">
        <v>50</v>
      </c>
      <c r="AH210" s="37"/>
      <c r="AI210" s="33">
        <f t="shared" si="7"/>
        <v>0</v>
      </c>
    </row>
    <row r="211" s="3" customFormat="1" ht="133" hidden="1" customHeight="1" spans="1:35">
      <c r="A211" s="33">
        <v>203</v>
      </c>
      <c r="B211" s="34" t="s">
        <v>42</v>
      </c>
      <c r="C211" s="33" t="s">
        <v>43</v>
      </c>
      <c r="D211" s="33" t="s">
        <v>1459</v>
      </c>
      <c r="E211" s="33" t="s">
        <v>1485</v>
      </c>
      <c r="F211" s="33" t="s">
        <v>112</v>
      </c>
      <c r="G211" s="33"/>
      <c r="H211" s="33" t="s">
        <v>48</v>
      </c>
      <c r="I211" s="55" t="s">
        <v>1486</v>
      </c>
      <c r="J211" s="34">
        <v>50</v>
      </c>
      <c r="K211" s="34">
        <v>50</v>
      </c>
      <c r="L211" s="33"/>
      <c r="M211" s="33"/>
      <c r="N211" s="66" t="s">
        <v>1487</v>
      </c>
      <c r="O211" s="55" t="s">
        <v>1474</v>
      </c>
      <c r="P211" s="56">
        <v>210</v>
      </c>
      <c r="Q211" s="33" t="s">
        <v>56</v>
      </c>
      <c r="R211" s="33" t="s">
        <v>52</v>
      </c>
      <c r="S211" s="33" t="s">
        <v>56</v>
      </c>
      <c r="T211" s="33" t="s">
        <v>1465</v>
      </c>
      <c r="U211" s="33" t="s">
        <v>118</v>
      </c>
      <c r="V211" s="33" t="s">
        <v>119</v>
      </c>
      <c r="W211" s="86">
        <v>13769875596</v>
      </c>
      <c r="X211" s="33" t="s">
        <v>56</v>
      </c>
      <c r="Y211" s="164">
        <v>45292</v>
      </c>
      <c r="Z211" s="164">
        <v>45748</v>
      </c>
      <c r="AA211" s="53"/>
      <c r="AB211" s="105" t="s">
        <v>1466</v>
      </c>
      <c r="AC211" s="102"/>
      <c r="AD211" s="53"/>
      <c r="AE211" s="35" t="s">
        <v>56</v>
      </c>
      <c r="AF211" s="34">
        <v>50</v>
      </c>
      <c r="AG211" s="34">
        <v>50</v>
      </c>
      <c r="AH211" s="37"/>
      <c r="AI211" s="33">
        <f t="shared" si="7"/>
        <v>0</v>
      </c>
    </row>
    <row r="212" s="3" customFormat="1" ht="134" hidden="1" customHeight="1" spans="1:35">
      <c r="A212" s="33">
        <v>204</v>
      </c>
      <c r="B212" s="34" t="s">
        <v>42</v>
      </c>
      <c r="C212" s="33" t="s">
        <v>43</v>
      </c>
      <c r="D212" s="33" t="s">
        <v>1459</v>
      </c>
      <c r="E212" s="33" t="s">
        <v>1488</v>
      </c>
      <c r="F212" s="33" t="s">
        <v>130</v>
      </c>
      <c r="G212" s="33"/>
      <c r="H212" s="33" t="s">
        <v>48</v>
      </c>
      <c r="I212" s="55" t="s">
        <v>1489</v>
      </c>
      <c r="J212" s="34">
        <v>25</v>
      </c>
      <c r="K212" s="34">
        <v>25</v>
      </c>
      <c r="L212" s="33"/>
      <c r="M212" s="33"/>
      <c r="N212" s="66" t="s">
        <v>1490</v>
      </c>
      <c r="O212" s="55" t="s">
        <v>1474</v>
      </c>
      <c r="P212" s="56">
        <v>88</v>
      </c>
      <c r="Q212" s="33" t="s">
        <v>56</v>
      </c>
      <c r="R212" s="33" t="s">
        <v>52</v>
      </c>
      <c r="S212" s="33" t="s">
        <v>56</v>
      </c>
      <c r="T212" s="33" t="s">
        <v>1465</v>
      </c>
      <c r="U212" s="33" t="s">
        <v>134</v>
      </c>
      <c r="V212" s="33" t="s">
        <v>1491</v>
      </c>
      <c r="W212" s="86">
        <v>18987444677</v>
      </c>
      <c r="X212" s="33" t="s">
        <v>56</v>
      </c>
      <c r="Y212" s="164">
        <v>45292</v>
      </c>
      <c r="Z212" s="164">
        <v>45748</v>
      </c>
      <c r="AA212" s="53"/>
      <c r="AB212" s="105" t="s">
        <v>1466</v>
      </c>
      <c r="AC212" s="102"/>
      <c r="AD212" s="53"/>
      <c r="AE212" s="35" t="s">
        <v>56</v>
      </c>
      <c r="AF212" s="34">
        <v>25</v>
      </c>
      <c r="AG212" s="34">
        <v>25</v>
      </c>
      <c r="AH212" s="37"/>
      <c r="AI212" s="33">
        <f t="shared" si="7"/>
        <v>0</v>
      </c>
    </row>
    <row r="213" s="3" customFormat="1" ht="129" hidden="1" customHeight="1" spans="1:35">
      <c r="A213" s="33">
        <v>205</v>
      </c>
      <c r="B213" s="34" t="s">
        <v>42</v>
      </c>
      <c r="C213" s="33" t="s">
        <v>43</v>
      </c>
      <c r="D213" s="33" t="s">
        <v>1459</v>
      </c>
      <c r="E213" s="33" t="s">
        <v>1492</v>
      </c>
      <c r="F213" s="33" t="s">
        <v>179</v>
      </c>
      <c r="G213" s="33"/>
      <c r="H213" s="33" t="s">
        <v>48</v>
      </c>
      <c r="I213" s="55" t="s">
        <v>1493</v>
      </c>
      <c r="J213" s="34">
        <v>150</v>
      </c>
      <c r="K213" s="34">
        <v>150</v>
      </c>
      <c r="L213" s="33"/>
      <c r="M213" s="33"/>
      <c r="N213" s="66" t="s">
        <v>1494</v>
      </c>
      <c r="O213" s="55" t="s">
        <v>1474</v>
      </c>
      <c r="P213" s="56">
        <v>332</v>
      </c>
      <c r="Q213" s="33" t="s">
        <v>56</v>
      </c>
      <c r="R213" s="33" t="s">
        <v>52</v>
      </c>
      <c r="S213" s="33" t="s">
        <v>56</v>
      </c>
      <c r="T213" s="33" t="s">
        <v>1465</v>
      </c>
      <c r="U213" s="33" t="s">
        <v>184</v>
      </c>
      <c r="V213" s="33" t="s">
        <v>196</v>
      </c>
      <c r="W213" s="86">
        <v>13988995182</v>
      </c>
      <c r="X213" s="33" t="s">
        <v>56</v>
      </c>
      <c r="Y213" s="164">
        <v>45292</v>
      </c>
      <c r="Z213" s="164">
        <v>45748</v>
      </c>
      <c r="AA213" s="53"/>
      <c r="AB213" s="105" t="s">
        <v>1466</v>
      </c>
      <c r="AC213" s="102"/>
      <c r="AD213" s="53"/>
      <c r="AE213" s="35" t="s">
        <v>56</v>
      </c>
      <c r="AF213" s="34">
        <v>150</v>
      </c>
      <c r="AG213" s="34">
        <v>150</v>
      </c>
      <c r="AH213" s="37"/>
      <c r="AI213" s="33">
        <f t="shared" si="7"/>
        <v>0</v>
      </c>
    </row>
    <row r="214" s="3" customFormat="1" ht="127" hidden="1" customHeight="1" spans="1:35">
      <c r="A214" s="33">
        <v>206</v>
      </c>
      <c r="B214" s="34" t="s">
        <v>42</v>
      </c>
      <c r="C214" s="33" t="s">
        <v>43</v>
      </c>
      <c r="D214" s="33" t="s">
        <v>1459</v>
      </c>
      <c r="E214" s="33" t="s">
        <v>1495</v>
      </c>
      <c r="F214" s="33" t="s">
        <v>207</v>
      </c>
      <c r="G214" s="33"/>
      <c r="H214" s="33" t="s">
        <v>48</v>
      </c>
      <c r="I214" s="55" t="s">
        <v>1496</v>
      </c>
      <c r="J214" s="34">
        <v>100</v>
      </c>
      <c r="K214" s="34">
        <v>100</v>
      </c>
      <c r="L214" s="33"/>
      <c r="M214" s="33"/>
      <c r="N214" s="66" t="s">
        <v>1497</v>
      </c>
      <c r="O214" s="55" t="s">
        <v>1474</v>
      </c>
      <c r="P214" s="56">
        <v>110</v>
      </c>
      <c r="Q214" s="33" t="s">
        <v>56</v>
      </c>
      <c r="R214" s="33" t="s">
        <v>52</v>
      </c>
      <c r="S214" s="33" t="s">
        <v>56</v>
      </c>
      <c r="T214" s="33" t="s">
        <v>1465</v>
      </c>
      <c r="U214" s="33" t="s">
        <v>212</v>
      </c>
      <c r="V214" s="33" t="s">
        <v>213</v>
      </c>
      <c r="W214" s="86">
        <v>13529597887</v>
      </c>
      <c r="X214" s="33" t="s">
        <v>56</v>
      </c>
      <c r="Y214" s="164">
        <v>45292</v>
      </c>
      <c r="Z214" s="164">
        <v>45748</v>
      </c>
      <c r="AA214" s="53"/>
      <c r="AB214" s="105" t="s">
        <v>1466</v>
      </c>
      <c r="AC214" s="102"/>
      <c r="AD214" s="53"/>
      <c r="AE214" s="35" t="s">
        <v>56</v>
      </c>
      <c r="AF214" s="34">
        <v>100</v>
      </c>
      <c r="AG214" s="34">
        <v>100</v>
      </c>
      <c r="AH214" s="37"/>
      <c r="AI214" s="33">
        <f t="shared" si="7"/>
        <v>0</v>
      </c>
    </row>
    <row r="215" s="3" customFormat="1" ht="96" hidden="1" customHeight="1" spans="1:35">
      <c r="A215" s="33">
        <v>207</v>
      </c>
      <c r="B215" s="34" t="s">
        <v>42</v>
      </c>
      <c r="C215" s="37" t="s">
        <v>65</v>
      </c>
      <c r="D215" s="37" t="s">
        <v>498</v>
      </c>
      <c r="E215" s="37" t="s">
        <v>1498</v>
      </c>
      <c r="F215" s="37" t="s">
        <v>207</v>
      </c>
      <c r="G215" s="37" t="s">
        <v>1499</v>
      </c>
      <c r="H215" s="37" t="s">
        <v>48</v>
      </c>
      <c r="I215" s="73" t="s">
        <v>1500</v>
      </c>
      <c r="J215" s="34">
        <v>1200</v>
      </c>
      <c r="K215" s="34">
        <v>1200</v>
      </c>
      <c r="L215" s="33"/>
      <c r="M215" s="33"/>
      <c r="N215" s="75" t="s">
        <v>1501</v>
      </c>
      <c r="O215" s="73" t="s">
        <v>1502</v>
      </c>
      <c r="P215" s="74">
        <v>78000</v>
      </c>
      <c r="Q215" s="37" t="s">
        <v>52</v>
      </c>
      <c r="R215" s="37" t="s">
        <v>52</v>
      </c>
      <c r="S215" s="37" t="s">
        <v>56</v>
      </c>
      <c r="T215" s="37" t="s">
        <v>1465</v>
      </c>
      <c r="U215" s="37" t="s">
        <v>212</v>
      </c>
      <c r="V215" s="37" t="s">
        <v>213</v>
      </c>
      <c r="W215" s="91">
        <v>13529597887</v>
      </c>
      <c r="X215" s="33" t="s">
        <v>56</v>
      </c>
      <c r="Y215" s="164">
        <v>45292</v>
      </c>
      <c r="Z215" s="164">
        <v>45627</v>
      </c>
      <c r="AA215" s="37" t="s">
        <v>1503</v>
      </c>
      <c r="AB215" s="105" t="s">
        <v>1466</v>
      </c>
      <c r="AC215" s="102"/>
      <c r="AD215" s="53"/>
      <c r="AE215" s="35" t="s">
        <v>52</v>
      </c>
      <c r="AF215" s="34">
        <v>1200</v>
      </c>
      <c r="AG215" s="34">
        <v>400</v>
      </c>
      <c r="AH215" s="37"/>
      <c r="AI215" s="33">
        <f t="shared" si="7"/>
        <v>800</v>
      </c>
    </row>
    <row r="216" s="3" customFormat="1" ht="78" hidden="1" customHeight="1" spans="1:35">
      <c r="A216" s="33">
        <v>208</v>
      </c>
      <c r="B216" s="34" t="s">
        <v>42</v>
      </c>
      <c r="C216" s="37" t="s">
        <v>65</v>
      </c>
      <c r="D216" s="37" t="s">
        <v>128</v>
      </c>
      <c r="E216" s="37" t="s">
        <v>1504</v>
      </c>
      <c r="F216" s="37" t="s">
        <v>1505</v>
      </c>
      <c r="G216" s="37"/>
      <c r="H216" s="37" t="s">
        <v>48</v>
      </c>
      <c r="I216" s="73" t="s">
        <v>1506</v>
      </c>
      <c r="J216" s="34">
        <v>52</v>
      </c>
      <c r="K216" s="34">
        <v>52</v>
      </c>
      <c r="L216" s="33"/>
      <c r="M216" s="33"/>
      <c r="N216" s="73" t="s">
        <v>1507</v>
      </c>
      <c r="O216" s="73" t="s">
        <v>1502</v>
      </c>
      <c r="P216" s="74">
        <v>260</v>
      </c>
      <c r="Q216" s="37" t="s">
        <v>52</v>
      </c>
      <c r="R216" s="37" t="s">
        <v>52</v>
      </c>
      <c r="S216" s="37" t="s">
        <v>56</v>
      </c>
      <c r="T216" s="37" t="s">
        <v>1465</v>
      </c>
      <c r="U216" s="37" t="s">
        <v>1465</v>
      </c>
      <c r="V216" s="37" t="s">
        <v>1508</v>
      </c>
      <c r="W216" s="91">
        <v>13987434152</v>
      </c>
      <c r="X216" s="33" t="s">
        <v>56</v>
      </c>
      <c r="Y216" s="164">
        <v>45292</v>
      </c>
      <c r="Z216" s="164">
        <v>45627</v>
      </c>
      <c r="AA216" s="53"/>
      <c r="AB216" s="105" t="s">
        <v>1466</v>
      </c>
      <c r="AC216" s="102"/>
      <c r="AD216" s="166"/>
      <c r="AE216" s="35" t="s">
        <v>52</v>
      </c>
      <c r="AF216" s="34">
        <v>52</v>
      </c>
      <c r="AG216" s="34">
        <v>52</v>
      </c>
      <c r="AH216" s="37"/>
      <c r="AI216" s="33">
        <f t="shared" si="7"/>
        <v>0</v>
      </c>
    </row>
    <row r="217" s="3" customFormat="1" ht="132" hidden="1" customHeight="1" spans="1:35">
      <c r="A217" s="33">
        <v>209</v>
      </c>
      <c r="B217" s="34" t="s">
        <v>42</v>
      </c>
      <c r="C217" s="37" t="s">
        <v>43</v>
      </c>
      <c r="D217" s="37" t="s">
        <v>1459</v>
      </c>
      <c r="E217" s="37" t="s">
        <v>1509</v>
      </c>
      <c r="F217" s="37" t="s">
        <v>270</v>
      </c>
      <c r="G217" s="37"/>
      <c r="H217" s="37" t="s">
        <v>48</v>
      </c>
      <c r="I217" s="73" t="s">
        <v>1510</v>
      </c>
      <c r="J217" s="34">
        <v>195</v>
      </c>
      <c r="K217" s="34">
        <v>195</v>
      </c>
      <c r="L217" s="33"/>
      <c r="M217" s="33"/>
      <c r="N217" s="75" t="s">
        <v>1511</v>
      </c>
      <c r="O217" s="73" t="s">
        <v>1512</v>
      </c>
      <c r="P217" s="74">
        <v>100</v>
      </c>
      <c r="Q217" s="37" t="s">
        <v>56</v>
      </c>
      <c r="R217" s="37" t="s">
        <v>52</v>
      </c>
      <c r="S217" s="37" t="s">
        <v>56</v>
      </c>
      <c r="T217" s="37" t="s">
        <v>1465</v>
      </c>
      <c r="U217" s="37" t="s">
        <v>275</v>
      </c>
      <c r="V217" s="37" t="s">
        <v>276</v>
      </c>
      <c r="W217" s="91">
        <v>13769765966</v>
      </c>
      <c r="X217" s="33" t="s">
        <v>56</v>
      </c>
      <c r="Y217" s="164">
        <v>45292</v>
      </c>
      <c r="Z217" s="164">
        <v>45627</v>
      </c>
      <c r="AA217" s="53"/>
      <c r="AB217" s="105" t="s">
        <v>1466</v>
      </c>
      <c r="AC217" s="102"/>
      <c r="AD217" s="53"/>
      <c r="AE217" s="35" t="s">
        <v>52</v>
      </c>
      <c r="AF217" s="34">
        <v>195</v>
      </c>
      <c r="AG217" s="34">
        <v>195</v>
      </c>
      <c r="AH217" s="37"/>
      <c r="AI217" s="33">
        <f t="shared" si="7"/>
        <v>0</v>
      </c>
    </row>
    <row r="218" s="3" customFormat="1" ht="127" hidden="1" customHeight="1" spans="1:35">
      <c r="A218" s="33">
        <v>210</v>
      </c>
      <c r="B218" s="34" t="s">
        <v>42</v>
      </c>
      <c r="C218" s="37" t="s">
        <v>43</v>
      </c>
      <c r="D218" s="37" t="s">
        <v>1459</v>
      </c>
      <c r="E218" s="37" t="s">
        <v>1513</v>
      </c>
      <c r="F218" s="37" t="s">
        <v>256</v>
      </c>
      <c r="G218" s="37"/>
      <c r="H218" s="37" t="s">
        <v>48</v>
      </c>
      <c r="I218" s="73" t="s">
        <v>1514</v>
      </c>
      <c r="J218" s="34">
        <v>65</v>
      </c>
      <c r="K218" s="34">
        <v>65</v>
      </c>
      <c r="L218" s="33"/>
      <c r="M218" s="33"/>
      <c r="N218" s="75" t="s">
        <v>1515</v>
      </c>
      <c r="O218" s="73" t="s">
        <v>1512</v>
      </c>
      <c r="P218" s="74">
        <v>38</v>
      </c>
      <c r="Q218" s="37" t="s">
        <v>56</v>
      </c>
      <c r="R218" s="37" t="s">
        <v>52</v>
      </c>
      <c r="S218" s="37" t="s">
        <v>56</v>
      </c>
      <c r="T218" s="37" t="s">
        <v>1465</v>
      </c>
      <c r="U218" s="37" t="s">
        <v>261</v>
      </c>
      <c r="V218" s="37" t="s">
        <v>730</v>
      </c>
      <c r="W218" s="91">
        <v>15974665480</v>
      </c>
      <c r="X218" s="33" t="s">
        <v>56</v>
      </c>
      <c r="Y218" s="164">
        <v>45292</v>
      </c>
      <c r="Z218" s="164">
        <v>45627</v>
      </c>
      <c r="AA218" s="53"/>
      <c r="AB218" s="105" t="s">
        <v>1466</v>
      </c>
      <c r="AC218" s="102"/>
      <c r="AD218" s="53"/>
      <c r="AE218" s="35" t="s">
        <v>52</v>
      </c>
      <c r="AF218" s="34">
        <v>65</v>
      </c>
      <c r="AG218" s="34">
        <v>65</v>
      </c>
      <c r="AH218" s="37"/>
      <c r="AI218" s="33">
        <f t="shared" si="7"/>
        <v>0</v>
      </c>
    </row>
    <row r="219" s="3" customFormat="1" ht="127" hidden="1" customHeight="1" spans="1:35">
      <c r="A219" s="33">
        <v>211</v>
      </c>
      <c r="B219" s="34" t="s">
        <v>42</v>
      </c>
      <c r="C219" s="37" t="s">
        <v>43</v>
      </c>
      <c r="D219" s="37" t="s">
        <v>1459</v>
      </c>
      <c r="E219" s="37" t="s">
        <v>1516</v>
      </c>
      <c r="F219" s="37" t="s">
        <v>292</v>
      </c>
      <c r="G219" s="37"/>
      <c r="H219" s="37" t="s">
        <v>48</v>
      </c>
      <c r="I219" s="73" t="s">
        <v>1517</v>
      </c>
      <c r="J219" s="34">
        <v>65</v>
      </c>
      <c r="K219" s="34">
        <v>65</v>
      </c>
      <c r="L219" s="33"/>
      <c r="M219" s="33"/>
      <c r="N219" s="75" t="s">
        <v>1518</v>
      </c>
      <c r="O219" s="73" t="s">
        <v>1512</v>
      </c>
      <c r="P219" s="74">
        <v>35</v>
      </c>
      <c r="Q219" s="37" t="s">
        <v>56</v>
      </c>
      <c r="R219" s="37" t="s">
        <v>52</v>
      </c>
      <c r="S219" s="37" t="s">
        <v>56</v>
      </c>
      <c r="T219" s="37" t="s">
        <v>1465</v>
      </c>
      <c r="U219" s="37" t="s">
        <v>297</v>
      </c>
      <c r="V219" s="37" t="s">
        <v>1475</v>
      </c>
      <c r="W219" s="91">
        <v>13769522023</v>
      </c>
      <c r="X219" s="33" t="s">
        <v>56</v>
      </c>
      <c r="Y219" s="164">
        <v>45292</v>
      </c>
      <c r="Z219" s="164">
        <v>45627</v>
      </c>
      <c r="AA219" s="53"/>
      <c r="AB219" s="105" t="s">
        <v>1466</v>
      </c>
      <c r="AC219" s="102"/>
      <c r="AD219" s="53"/>
      <c r="AE219" s="35" t="s">
        <v>52</v>
      </c>
      <c r="AF219" s="34">
        <v>65</v>
      </c>
      <c r="AG219" s="34">
        <v>65</v>
      </c>
      <c r="AH219" s="37"/>
      <c r="AI219" s="33">
        <f t="shared" si="7"/>
        <v>0</v>
      </c>
    </row>
    <row r="220" s="3" customFormat="1" ht="131" hidden="1" customHeight="1" spans="1:35">
      <c r="A220" s="33">
        <v>212</v>
      </c>
      <c r="B220" s="34" t="s">
        <v>42</v>
      </c>
      <c r="C220" s="37" t="s">
        <v>43</v>
      </c>
      <c r="D220" s="37" t="s">
        <v>1459</v>
      </c>
      <c r="E220" s="37" t="s">
        <v>1519</v>
      </c>
      <c r="F220" s="37" t="s">
        <v>121</v>
      </c>
      <c r="G220" s="37"/>
      <c r="H220" s="37" t="s">
        <v>48</v>
      </c>
      <c r="I220" s="73" t="s">
        <v>1520</v>
      </c>
      <c r="J220" s="34">
        <v>97.5</v>
      </c>
      <c r="K220" s="34">
        <v>97.5</v>
      </c>
      <c r="L220" s="33"/>
      <c r="M220" s="33"/>
      <c r="N220" s="75" t="s">
        <v>1521</v>
      </c>
      <c r="O220" s="73" t="s">
        <v>1512</v>
      </c>
      <c r="P220" s="74">
        <v>37</v>
      </c>
      <c r="Q220" s="37" t="s">
        <v>56</v>
      </c>
      <c r="R220" s="37" t="s">
        <v>52</v>
      </c>
      <c r="S220" s="37" t="s">
        <v>56</v>
      </c>
      <c r="T220" s="37" t="s">
        <v>1465</v>
      </c>
      <c r="U220" s="37" t="s">
        <v>125</v>
      </c>
      <c r="V220" s="37" t="s">
        <v>126</v>
      </c>
      <c r="W220" s="91">
        <v>18725485666</v>
      </c>
      <c r="X220" s="33" t="s">
        <v>56</v>
      </c>
      <c r="Y220" s="164">
        <v>45292</v>
      </c>
      <c r="Z220" s="164">
        <v>45627</v>
      </c>
      <c r="AA220" s="53"/>
      <c r="AB220" s="105" t="s">
        <v>1466</v>
      </c>
      <c r="AC220" s="102"/>
      <c r="AD220" s="53"/>
      <c r="AE220" s="35" t="s">
        <v>52</v>
      </c>
      <c r="AF220" s="34">
        <v>97.5</v>
      </c>
      <c r="AG220" s="34">
        <v>97.5</v>
      </c>
      <c r="AH220" s="37"/>
      <c r="AI220" s="33">
        <f t="shared" si="7"/>
        <v>0</v>
      </c>
    </row>
    <row r="221" s="3" customFormat="1" ht="125" hidden="1" customHeight="1" spans="1:35">
      <c r="A221" s="33">
        <v>213</v>
      </c>
      <c r="B221" s="34" t="s">
        <v>42</v>
      </c>
      <c r="C221" s="33" t="s">
        <v>43</v>
      </c>
      <c r="D221" s="33" t="s">
        <v>1459</v>
      </c>
      <c r="E221" s="33" t="s">
        <v>1522</v>
      </c>
      <c r="F221" s="33" t="s">
        <v>284</v>
      </c>
      <c r="G221" s="33"/>
      <c r="H221" s="33" t="s">
        <v>48</v>
      </c>
      <c r="I221" s="55" t="s">
        <v>1523</v>
      </c>
      <c r="J221" s="34">
        <v>65</v>
      </c>
      <c r="K221" s="34">
        <v>65</v>
      </c>
      <c r="L221" s="33"/>
      <c r="M221" s="33"/>
      <c r="N221" s="66" t="s">
        <v>1524</v>
      </c>
      <c r="O221" s="55" t="s">
        <v>1512</v>
      </c>
      <c r="P221" s="56">
        <v>100</v>
      </c>
      <c r="Q221" s="33" t="s">
        <v>56</v>
      </c>
      <c r="R221" s="33" t="s">
        <v>52</v>
      </c>
      <c r="S221" s="33" t="s">
        <v>56</v>
      </c>
      <c r="T221" s="33" t="s">
        <v>1465</v>
      </c>
      <c r="U221" s="33" t="s">
        <v>289</v>
      </c>
      <c r="V221" s="33" t="s">
        <v>719</v>
      </c>
      <c r="W221" s="86">
        <v>13577385272</v>
      </c>
      <c r="X221" s="33" t="s">
        <v>56</v>
      </c>
      <c r="Y221" s="164">
        <v>45292</v>
      </c>
      <c r="Z221" s="164">
        <v>45627</v>
      </c>
      <c r="AA221" s="53"/>
      <c r="AB221" s="105" t="s">
        <v>1466</v>
      </c>
      <c r="AC221" s="102"/>
      <c r="AD221" s="53"/>
      <c r="AE221" s="35" t="s">
        <v>56</v>
      </c>
      <c r="AF221" s="34">
        <v>65</v>
      </c>
      <c r="AG221" s="34">
        <v>65</v>
      </c>
      <c r="AH221" s="37"/>
      <c r="AI221" s="33">
        <f t="shared" si="7"/>
        <v>0</v>
      </c>
    </row>
    <row r="222" s="3" customFormat="1" ht="117" hidden="1" customHeight="1" spans="1:35">
      <c r="A222" s="33">
        <v>214</v>
      </c>
      <c r="B222" s="34" t="s">
        <v>42</v>
      </c>
      <c r="C222" s="33" t="s">
        <v>43</v>
      </c>
      <c r="D222" s="33" t="s">
        <v>1459</v>
      </c>
      <c r="E222" s="33" t="s">
        <v>1525</v>
      </c>
      <c r="F222" s="33" t="s">
        <v>591</v>
      </c>
      <c r="G222" s="33"/>
      <c r="H222" s="33" t="s">
        <v>48</v>
      </c>
      <c r="I222" s="55" t="s">
        <v>1526</v>
      </c>
      <c r="J222" s="34">
        <v>110.5</v>
      </c>
      <c r="K222" s="34">
        <v>110.5</v>
      </c>
      <c r="L222" s="33"/>
      <c r="M222" s="33"/>
      <c r="N222" s="66" t="s">
        <v>1527</v>
      </c>
      <c r="O222" s="55" t="s">
        <v>1512</v>
      </c>
      <c r="P222" s="56">
        <v>170</v>
      </c>
      <c r="Q222" s="33" t="s">
        <v>56</v>
      </c>
      <c r="R222" s="33" t="s">
        <v>52</v>
      </c>
      <c r="S222" s="33" t="s">
        <v>56</v>
      </c>
      <c r="T222" s="33" t="s">
        <v>1465</v>
      </c>
      <c r="U222" s="33" t="s">
        <v>597</v>
      </c>
      <c r="V222" s="33" t="s">
        <v>1017</v>
      </c>
      <c r="W222" s="86" t="s">
        <v>1018</v>
      </c>
      <c r="X222" s="33" t="s">
        <v>56</v>
      </c>
      <c r="Y222" s="164">
        <v>45292</v>
      </c>
      <c r="Z222" s="164">
        <v>45627</v>
      </c>
      <c r="AA222" s="53"/>
      <c r="AB222" s="105" t="s">
        <v>1466</v>
      </c>
      <c r="AC222" s="102"/>
      <c r="AD222" s="53"/>
      <c r="AE222" s="35" t="s">
        <v>56</v>
      </c>
      <c r="AF222" s="34">
        <v>110.5</v>
      </c>
      <c r="AG222" s="34">
        <v>110.5</v>
      </c>
      <c r="AH222" s="37"/>
      <c r="AI222" s="33">
        <f t="shared" si="7"/>
        <v>0</v>
      </c>
    </row>
    <row r="223" s="3" customFormat="1" ht="120" hidden="1" customHeight="1" spans="1:35">
      <c r="A223" s="33">
        <v>215</v>
      </c>
      <c r="B223" s="34" t="s">
        <v>42</v>
      </c>
      <c r="C223" s="33" t="s">
        <v>43</v>
      </c>
      <c r="D223" s="33" t="s">
        <v>1459</v>
      </c>
      <c r="E223" s="33" t="s">
        <v>1528</v>
      </c>
      <c r="F223" s="33" t="s">
        <v>138</v>
      </c>
      <c r="G223" s="33"/>
      <c r="H223" s="33" t="s">
        <v>48</v>
      </c>
      <c r="I223" s="55" t="s">
        <v>1529</v>
      </c>
      <c r="J223" s="34">
        <v>32.5</v>
      </c>
      <c r="K223" s="34">
        <v>32.5</v>
      </c>
      <c r="L223" s="33"/>
      <c r="M223" s="33"/>
      <c r="N223" s="66" t="s">
        <v>1530</v>
      </c>
      <c r="O223" s="55" t="s">
        <v>1512</v>
      </c>
      <c r="P223" s="56">
        <v>72</v>
      </c>
      <c r="Q223" s="33" t="s">
        <v>56</v>
      </c>
      <c r="R223" s="33" t="s">
        <v>52</v>
      </c>
      <c r="S223" s="33" t="s">
        <v>56</v>
      </c>
      <c r="T223" s="33" t="s">
        <v>1465</v>
      </c>
      <c r="U223" s="33" t="s">
        <v>143</v>
      </c>
      <c r="V223" s="33" t="s">
        <v>144</v>
      </c>
      <c r="W223" s="86">
        <v>18287487666</v>
      </c>
      <c r="X223" s="33" t="s">
        <v>56</v>
      </c>
      <c r="Y223" s="164">
        <v>45292</v>
      </c>
      <c r="Z223" s="164">
        <v>45627</v>
      </c>
      <c r="AA223" s="53"/>
      <c r="AB223" s="105" t="s">
        <v>1466</v>
      </c>
      <c r="AC223" s="102"/>
      <c r="AD223" s="53"/>
      <c r="AE223" s="35" t="s">
        <v>56</v>
      </c>
      <c r="AF223" s="34">
        <v>32.5</v>
      </c>
      <c r="AG223" s="34">
        <v>32.5</v>
      </c>
      <c r="AH223" s="37"/>
      <c r="AI223" s="33">
        <f t="shared" si="7"/>
        <v>0</v>
      </c>
    </row>
    <row r="224" s="3" customFormat="1" ht="127" hidden="1" customHeight="1" spans="1:35">
      <c r="A224" s="33">
        <v>216</v>
      </c>
      <c r="B224" s="34" t="s">
        <v>42</v>
      </c>
      <c r="C224" s="37" t="s">
        <v>43</v>
      </c>
      <c r="D224" s="37" t="s">
        <v>1459</v>
      </c>
      <c r="E224" s="37" t="s">
        <v>1531</v>
      </c>
      <c r="F224" s="37" t="s">
        <v>223</v>
      </c>
      <c r="G224" s="37"/>
      <c r="H224" s="37" t="s">
        <v>48</v>
      </c>
      <c r="I224" s="73" t="s">
        <v>1532</v>
      </c>
      <c r="J224" s="34">
        <v>65</v>
      </c>
      <c r="K224" s="34">
        <v>65</v>
      </c>
      <c r="L224" s="33"/>
      <c r="M224" s="33"/>
      <c r="N224" s="75" t="s">
        <v>1533</v>
      </c>
      <c r="O224" s="73" t="s">
        <v>1512</v>
      </c>
      <c r="P224" s="74">
        <v>100</v>
      </c>
      <c r="Q224" s="37" t="s">
        <v>56</v>
      </c>
      <c r="R224" s="37" t="s">
        <v>52</v>
      </c>
      <c r="S224" s="37" t="s">
        <v>56</v>
      </c>
      <c r="T224" s="37" t="s">
        <v>1465</v>
      </c>
      <c r="U224" s="37" t="s">
        <v>228</v>
      </c>
      <c r="V224" s="37" t="s">
        <v>229</v>
      </c>
      <c r="W224" s="91">
        <v>13408705686</v>
      </c>
      <c r="X224" s="33" t="s">
        <v>56</v>
      </c>
      <c r="Y224" s="164">
        <v>45292</v>
      </c>
      <c r="Z224" s="164">
        <v>45627</v>
      </c>
      <c r="AA224" s="53"/>
      <c r="AB224" s="105" t="s">
        <v>1466</v>
      </c>
      <c r="AC224" s="102"/>
      <c r="AD224" s="53"/>
      <c r="AE224" s="35" t="s">
        <v>52</v>
      </c>
      <c r="AF224" s="34">
        <v>65</v>
      </c>
      <c r="AG224" s="34">
        <v>65</v>
      </c>
      <c r="AH224" s="37"/>
      <c r="AI224" s="33">
        <f t="shared" si="7"/>
        <v>0</v>
      </c>
    </row>
    <row r="225" s="3" customFormat="1" ht="132" hidden="1" customHeight="1" spans="1:35">
      <c r="A225" s="33">
        <v>217</v>
      </c>
      <c r="B225" s="34" t="s">
        <v>42</v>
      </c>
      <c r="C225" s="37" t="s">
        <v>43</v>
      </c>
      <c r="D225" s="37" t="s">
        <v>1459</v>
      </c>
      <c r="E225" s="37" t="s">
        <v>1534</v>
      </c>
      <c r="F225" s="37" t="s">
        <v>207</v>
      </c>
      <c r="G225" s="37"/>
      <c r="H225" s="37" t="s">
        <v>48</v>
      </c>
      <c r="I225" s="73" t="s">
        <v>1535</v>
      </c>
      <c r="J225" s="34">
        <v>130</v>
      </c>
      <c r="K225" s="34">
        <v>130</v>
      </c>
      <c r="L225" s="33"/>
      <c r="M225" s="33"/>
      <c r="N225" s="75" t="s">
        <v>1536</v>
      </c>
      <c r="O225" s="73" t="s">
        <v>1512</v>
      </c>
      <c r="P225" s="74">
        <v>120</v>
      </c>
      <c r="Q225" s="37" t="s">
        <v>56</v>
      </c>
      <c r="R225" s="37" t="s">
        <v>52</v>
      </c>
      <c r="S225" s="37" t="s">
        <v>56</v>
      </c>
      <c r="T225" s="37" t="s">
        <v>1465</v>
      </c>
      <c r="U225" s="37" t="s">
        <v>212</v>
      </c>
      <c r="V225" s="37" t="s">
        <v>213</v>
      </c>
      <c r="W225" s="91">
        <v>13529597887</v>
      </c>
      <c r="X225" s="33" t="s">
        <v>56</v>
      </c>
      <c r="Y225" s="164">
        <v>45292</v>
      </c>
      <c r="Z225" s="164">
        <v>45627</v>
      </c>
      <c r="AA225" s="53"/>
      <c r="AB225" s="105" t="s">
        <v>1466</v>
      </c>
      <c r="AC225" s="102"/>
      <c r="AD225" s="53"/>
      <c r="AE225" s="35" t="s">
        <v>52</v>
      </c>
      <c r="AF225" s="34">
        <v>130</v>
      </c>
      <c r="AG225" s="34">
        <v>130</v>
      </c>
      <c r="AH225" s="37"/>
      <c r="AI225" s="33">
        <f t="shared" si="7"/>
        <v>0</v>
      </c>
    </row>
    <row r="226" s="3" customFormat="1" ht="131" hidden="1" customHeight="1" spans="1:35">
      <c r="A226" s="33">
        <v>218</v>
      </c>
      <c r="B226" s="34" t="s">
        <v>42</v>
      </c>
      <c r="C226" s="37" t="s">
        <v>43</v>
      </c>
      <c r="D226" s="37" t="s">
        <v>1459</v>
      </c>
      <c r="E226" s="37" t="s">
        <v>1537</v>
      </c>
      <c r="F226" s="37" t="s">
        <v>402</v>
      </c>
      <c r="G226" s="37"/>
      <c r="H226" s="37" t="s">
        <v>48</v>
      </c>
      <c r="I226" s="73" t="s">
        <v>1538</v>
      </c>
      <c r="J226" s="34">
        <v>65</v>
      </c>
      <c r="K226" s="34">
        <v>65</v>
      </c>
      <c r="L226" s="33"/>
      <c r="M226" s="33"/>
      <c r="N226" s="75" t="s">
        <v>1533</v>
      </c>
      <c r="O226" s="73" t="s">
        <v>1512</v>
      </c>
      <c r="P226" s="74">
        <v>100</v>
      </c>
      <c r="Q226" s="37" t="s">
        <v>56</v>
      </c>
      <c r="R226" s="37" t="s">
        <v>52</v>
      </c>
      <c r="S226" s="37" t="s">
        <v>56</v>
      </c>
      <c r="T226" s="37" t="s">
        <v>1465</v>
      </c>
      <c r="U226" s="37" t="s">
        <v>407</v>
      </c>
      <c r="V226" s="37" t="s">
        <v>1539</v>
      </c>
      <c r="W226" s="91">
        <v>13988933577</v>
      </c>
      <c r="X226" s="33" t="s">
        <v>56</v>
      </c>
      <c r="Y226" s="164">
        <v>45292</v>
      </c>
      <c r="Z226" s="164">
        <v>45627</v>
      </c>
      <c r="AA226" s="53"/>
      <c r="AB226" s="105" t="s">
        <v>1466</v>
      </c>
      <c r="AC226" s="102"/>
      <c r="AD226" s="53"/>
      <c r="AE226" s="35" t="s">
        <v>52</v>
      </c>
      <c r="AF226" s="34">
        <v>65</v>
      </c>
      <c r="AG226" s="34">
        <v>65</v>
      </c>
      <c r="AH226" s="37"/>
      <c r="AI226" s="33">
        <f t="shared" si="7"/>
        <v>0</v>
      </c>
    </row>
    <row r="227" s="3" customFormat="1" ht="119" customHeight="1" spans="1:35">
      <c r="A227" s="33">
        <v>219</v>
      </c>
      <c r="B227" s="34" t="s">
        <v>42</v>
      </c>
      <c r="C227" s="33" t="s">
        <v>43</v>
      </c>
      <c r="D227" s="33" t="s">
        <v>1459</v>
      </c>
      <c r="E227" s="33" t="s">
        <v>1540</v>
      </c>
      <c r="F227" s="33" t="s">
        <v>46</v>
      </c>
      <c r="G227" s="33"/>
      <c r="H227" s="33" t="s">
        <v>48</v>
      </c>
      <c r="I227" s="55" t="s">
        <v>1541</v>
      </c>
      <c r="J227" s="34">
        <v>130</v>
      </c>
      <c r="K227" s="34">
        <v>130</v>
      </c>
      <c r="L227" s="33"/>
      <c r="M227" s="33"/>
      <c r="N227" s="66" t="s">
        <v>1542</v>
      </c>
      <c r="O227" s="55" t="s">
        <v>1512</v>
      </c>
      <c r="P227" s="56">
        <v>585</v>
      </c>
      <c r="Q227" s="33" t="s">
        <v>56</v>
      </c>
      <c r="R227" s="33" t="s">
        <v>52</v>
      </c>
      <c r="S227" s="33" t="s">
        <v>56</v>
      </c>
      <c r="T227" s="33" t="s">
        <v>1465</v>
      </c>
      <c r="U227" s="33" t="s">
        <v>447</v>
      </c>
      <c r="V227" s="33" t="s">
        <v>1543</v>
      </c>
      <c r="W227" s="86" t="s">
        <v>1544</v>
      </c>
      <c r="X227" s="33" t="s">
        <v>56</v>
      </c>
      <c r="Y227" s="164">
        <v>45292</v>
      </c>
      <c r="Z227" s="164">
        <v>45627</v>
      </c>
      <c r="AA227" s="53"/>
      <c r="AB227" s="105" t="s">
        <v>1466</v>
      </c>
      <c r="AC227" s="102"/>
      <c r="AD227" s="53"/>
      <c r="AE227" s="35" t="s">
        <v>56</v>
      </c>
      <c r="AF227" s="34">
        <v>130</v>
      </c>
      <c r="AG227" s="34">
        <v>130</v>
      </c>
      <c r="AH227" s="37"/>
      <c r="AI227" s="33">
        <f t="shared" si="7"/>
        <v>0</v>
      </c>
    </row>
    <row r="228" s="3" customFormat="1" ht="116" hidden="1" customHeight="1" spans="1:35">
      <c r="A228" s="33">
        <v>220</v>
      </c>
      <c r="B228" s="34" t="s">
        <v>42</v>
      </c>
      <c r="C228" s="33" t="s">
        <v>43</v>
      </c>
      <c r="D228" s="33" t="s">
        <v>1459</v>
      </c>
      <c r="E228" s="33" t="s">
        <v>1545</v>
      </c>
      <c r="F228" s="33" t="s">
        <v>1546</v>
      </c>
      <c r="G228" s="33"/>
      <c r="H228" s="33" t="s">
        <v>48</v>
      </c>
      <c r="I228" s="55" t="s">
        <v>1547</v>
      </c>
      <c r="J228" s="34">
        <v>32.5</v>
      </c>
      <c r="K228" s="34">
        <v>32.5</v>
      </c>
      <c r="L228" s="33"/>
      <c r="M228" s="33"/>
      <c r="N228" s="66" t="s">
        <v>1548</v>
      </c>
      <c r="O228" s="55" t="s">
        <v>1512</v>
      </c>
      <c r="P228" s="56">
        <v>37</v>
      </c>
      <c r="Q228" s="33" t="s">
        <v>56</v>
      </c>
      <c r="R228" s="33" t="s">
        <v>52</v>
      </c>
      <c r="S228" s="33" t="s">
        <v>56</v>
      </c>
      <c r="T228" s="33" t="s">
        <v>1465</v>
      </c>
      <c r="U228" s="33" t="s">
        <v>1465</v>
      </c>
      <c r="V228" s="33" t="s">
        <v>1508</v>
      </c>
      <c r="W228" s="86">
        <v>13987434152</v>
      </c>
      <c r="X228" s="33" t="s">
        <v>56</v>
      </c>
      <c r="Y228" s="164">
        <v>45292</v>
      </c>
      <c r="Z228" s="164">
        <v>45627</v>
      </c>
      <c r="AA228" s="53"/>
      <c r="AB228" s="105" t="s">
        <v>1466</v>
      </c>
      <c r="AC228" s="102"/>
      <c r="AD228" s="53"/>
      <c r="AE228" s="35" t="s">
        <v>56</v>
      </c>
      <c r="AF228" s="34">
        <v>32.5</v>
      </c>
      <c r="AG228" s="34">
        <v>32.5</v>
      </c>
      <c r="AH228" s="37"/>
      <c r="AI228" s="33">
        <f t="shared" si="7"/>
        <v>0</v>
      </c>
    </row>
    <row r="229" s="3" customFormat="1" ht="121" hidden="1" customHeight="1" spans="1:35">
      <c r="A229" s="33">
        <v>221</v>
      </c>
      <c r="B229" s="34" t="s">
        <v>42</v>
      </c>
      <c r="C229" s="33" t="s">
        <v>43</v>
      </c>
      <c r="D229" s="33" t="s">
        <v>1459</v>
      </c>
      <c r="E229" s="33" t="s">
        <v>1549</v>
      </c>
      <c r="F229" s="33" t="s">
        <v>1550</v>
      </c>
      <c r="G229" s="33"/>
      <c r="H229" s="33" t="s">
        <v>48</v>
      </c>
      <c r="I229" s="55" t="s">
        <v>1551</v>
      </c>
      <c r="J229" s="34">
        <v>32.5</v>
      </c>
      <c r="K229" s="34">
        <v>32.5</v>
      </c>
      <c r="L229" s="33"/>
      <c r="M229" s="33"/>
      <c r="N229" s="66" t="s">
        <v>1552</v>
      </c>
      <c r="O229" s="55" t="s">
        <v>1512</v>
      </c>
      <c r="P229" s="56">
        <v>35</v>
      </c>
      <c r="Q229" s="33" t="s">
        <v>56</v>
      </c>
      <c r="R229" s="33" t="s">
        <v>52</v>
      </c>
      <c r="S229" s="33" t="s">
        <v>56</v>
      </c>
      <c r="T229" s="33" t="s">
        <v>1465</v>
      </c>
      <c r="U229" s="33" t="s">
        <v>1465</v>
      </c>
      <c r="V229" s="33" t="s">
        <v>1508</v>
      </c>
      <c r="W229" s="86">
        <v>13987434152</v>
      </c>
      <c r="X229" s="33" t="s">
        <v>56</v>
      </c>
      <c r="Y229" s="164">
        <v>45292</v>
      </c>
      <c r="Z229" s="164">
        <v>45627</v>
      </c>
      <c r="AA229" s="53"/>
      <c r="AB229" s="105" t="s">
        <v>1466</v>
      </c>
      <c r="AC229" s="102"/>
      <c r="AD229" s="53"/>
      <c r="AE229" s="35" t="s">
        <v>56</v>
      </c>
      <c r="AF229" s="34">
        <v>32.5</v>
      </c>
      <c r="AG229" s="34">
        <v>32.5</v>
      </c>
      <c r="AH229" s="37"/>
      <c r="AI229" s="33">
        <f t="shared" si="7"/>
        <v>0</v>
      </c>
    </row>
    <row r="230" s="3" customFormat="1" ht="118" hidden="1" customHeight="1" spans="1:35">
      <c r="A230" s="33">
        <v>222</v>
      </c>
      <c r="B230" s="34" t="s">
        <v>42</v>
      </c>
      <c r="C230" s="33" t="s">
        <v>43</v>
      </c>
      <c r="D230" s="33" t="s">
        <v>1459</v>
      </c>
      <c r="E230" s="33" t="s">
        <v>1553</v>
      </c>
      <c r="F230" s="33" t="s">
        <v>223</v>
      </c>
      <c r="G230" s="33"/>
      <c r="H230" s="33" t="s">
        <v>48</v>
      </c>
      <c r="I230" s="55" t="s">
        <v>1554</v>
      </c>
      <c r="J230" s="34">
        <v>100</v>
      </c>
      <c r="K230" s="34">
        <v>100</v>
      </c>
      <c r="L230" s="33"/>
      <c r="M230" s="33"/>
      <c r="N230" s="66" t="s">
        <v>1555</v>
      </c>
      <c r="O230" s="55" t="s">
        <v>1556</v>
      </c>
      <c r="P230" s="56">
        <v>975</v>
      </c>
      <c r="Q230" s="33" t="s">
        <v>56</v>
      </c>
      <c r="R230" s="33" t="s">
        <v>52</v>
      </c>
      <c r="S230" s="33" t="s">
        <v>56</v>
      </c>
      <c r="T230" s="33" t="s">
        <v>1465</v>
      </c>
      <c r="U230" s="33" t="s">
        <v>228</v>
      </c>
      <c r="V230" s="33" t="s">
        <v>229</v>
      </c>
      <c r="W230" s="86">
        <v>13408705686</v>
      </c>
      <c r="X230" s="33" t="s">
        <v>56</v>
      </c>
      <c r="Y230" s="164">
        <v>45292</v>
      </c>
      <c r="Z230" s="164">
        <v>45748</v>
      </c>
      <c r="AA230" s="53"/>
      <c r="AB230" s="105" t="s">
        <v>1466</v>
      </c>
      <c r="AC230" s="102"/>
      <c r="AD230" s="53"/>
      <c r="AE230" s="35" t="s">
        <v>56</v>
      </c>
      <c r="AF230" s="34">
        <v>100</v>
      </c>
      <c r="AG230" s="34">
        <v>100</v>
      </c>
      <c r="AH230" s="37"/>
      <c r="AI230" s="33">
        <f t="shared" si="7"/>
        <v>0</v>
      </c>
    </row>
    <row r="231" s="3" customFormat="1" ht="120" hidden="1" customHeight="1" spans="1:35">
      <c r="A231" s="33">
        <v>223</v>
      </c>
      <c r="B231" s="34" t="s">
        <v>42</v>
      </c>
      <c r="C231" s="33" t="s">
        <v>43</v>
      </c>
      <c r="D231" s="33" t="s">
        <v>1459</v>
      </c>
      <c r="E231" s="33" t="s">
        <v>1557</v>
      </c>
      <c r="F231" s="33" t="s">
        <v>207</v>
      </c>
      <c r="G231" s="33"/>
      <c r="H231" s="33" t="s">
        <v>48</v>
      </c>
      <c r="I231" s="55" t="s">
        <v>1558</v>
      </c>
      <c r="J231" s="34">
        <v>100</v>
      </c>
      <c r="K231" s="34">
        <v>100</v>
      </c>
      <c r="L231" s="33"/>
      <c r="M231" s="33"/>
      <c r="N231" s="66" t="s">
        <v>1559</v>
      </c>
      <c r="O231" s="55" t="s">
        <v>1556</v>
      </c>
      <c r="P231" s="56">
        <v>930</v>
      </c>
      <c r="Q231" s="33" t="s">
        <v>56</v>
      </c>
      <c r="R231" s="33" t="s">
        <v>52</v>
      </c>
      <c r="S231" s="33" t="s">
        <v>56</v>
      </c>
      <c r="T231" s="33" t="s">
        <v>1465</v>
      </c>
      <c r="U231" s="33" t="s">
        <v>212</v>
      </c>
      <c r="V231" s="33" t="s">
        <v>213</v>
      </c>
      <c r="W231" s="86">
        <v>13529597887</v>
      </c>
      <c r="X231" s="33" t="s">
        <v>56</v>
      </c>
      <c r="Y231" s="164">
        <v>45292</v>
      </c>
      <c r="Z231" s="164">
        <v>45748</v>
      </c>
      <c r="AA231" s="53"/>
      <c r="AB231" s="105" t="s">
        <v>1466</v>
      </c>
      <c r="AC231" s="102"/>
      <c r="AD231" s="53"/>
      <c r="AE231" s="35" t="s">
        <v>56</v>
      </c>
      <c r="AF231" s="34">
        <v>100</v>
      </c>
      <c r="AG231" s="34">
        <v>100</v>
      </c>
      <c r="AH231" s="37"/>
      <c r="AI231" s="33">
        <f t="shared" si="7"/>
        <v>0</v>
      </c>
    </row>
    <row r="232" s="3" customFormat="1" ht="116" hidden="1" customHeight="1" spans="1:35">
      <c r="A232" s="33">
        <v>224</v>
      </c>
      <c r="B232" s="34" t="s">
        <v>42</v>
      </c>
      <c r="C232" s="33" t="s">
        <v>43</v>
      </c>
      <c r="D232" s="33" t="s">
        <v>1459</v>
      </c>
      <c r="E232" s="33" t="s">
        <v>1560</v>
      </c>
      <c r="F232" s="33" t="s">
        <v>326</v>
      </c>
      <c r="G232" s="33"/>
      <c r="H232" s="33" t="s">
        <v>48</v>
      </c>
      <c r="I232" s="55" t="s">
        <v>1561</v>
      </c>
      <c r="J232" s="34">
        <v>385</v>
      </c>
      <c r="K232" s="34">
        <v>385</v>
      </c>
      <c r="L232" s="33"/>
      <c r="M232" s="33"/>
      <c r="N232" s="57" t="s">
        <v>1562</v>
      </c>
      <c r="O232" s="55" t="s">
        <v>1556</v>
      </c>
      <c r="P232" s="56">
        <v>1080</v>
      </c>
      <c r="Q232" s="33" t="s">
        <v>56</v>
      </c>
      <c r="R232" s="33" t="s">
        <v>52</v>
      </c>
      <c r="S232" s="33" t="s">
        <v>56</v>
      </c>
      <c r="T232" s="33" t="s">
        <v>1465</v>
      </c>
      <c r="U232" s="33" t="s">
        <v>331</v>
      </c>
      <c r="V232" s="34" t="s">
        <v>1010</v>
      </c>
      <c r="W232" s="87" t="s">
        <v>1354</v>
      </c>
      <c r="X232" s="33" t="s">
        <v>56</v>
      </c>
      <c r="Y232" s="164">
        <v>45292</v>
      </c>
      <c r="Z232" s="164">
        <v>45748</v>
      </c>
      <c r="AA232" s="53"/>
      <c r="AB232" s="105" t="s">
        <v>1466</v>
      </c>
      <c r="AC232" s="102"/>
      <c r="AD232" s="53"/>
      <c r="AE232" s="35" t="s">
        <v>56</v>
      </c>
      <c r="AF232" s="34">
        <v>385</v>
      </c>
      <c r="AG232" s="34">
        <v>385</v>
      </c>
      <c r="AH232" s="37"/>
      <c r="AI232" s="33">
        <f t="shared" si="7"/>
        <v>0</v>
      </c>
    </row>
    <row r="233" s="3" customFormat="1" ht="111" hidden="1" customHeight="1" spans="1:35">
      <c r="A233" s="33">
        <v>225</v>
      </c>
      <c r="B233" s="34" t="s">
        <v>42</v>
      </c>
      <c r="C233" s="33" t="s">
        <v>43</v>
      </c>
      <c r="D233" s="33" t="s">
        <v>1459</v>
      </c>
      <c r="E233" s="33" t="s">
        <v>1563</v>
      </c>
      <c r="F233" s="33" t="s">
        <v>654</v>
      </c>
      <c r="G233" s="33"/>
      <c r="H233" s="33" t="s">
        <v>48</v>
      </c>
      <c r="I233" s="55" t="s">
        <v>1564</v>
      </c>
      <c r="J233" s="34">
        <v>5</v>
      </c>
      <c r="K233" s="34">
        <v>5</v>
      </c>
      <c r="L233" s="33"/>
      <c r="M233" s="33"/>
      <c r="N233" s="57" t="s">
        <v>1565</v>
      </c>
      <c r="O233" s="55" t="s">
        <v>1556</v>
      </c>
      <c r="P233" s="56">
        <v>35</v>
      </c>
      <c r="Q233" s="33" t="s">
        <v>56</v>
      </c>
      <c r="R233" s="33" t="s">
        <v>52</v>
      </c>
      <c r="S233" s="33" t="s">
        <v>56</v>
      </c>
      <c r="T233" s="33" t="s">
        <v>1465</v>
      </c>
      <c r="U233" s="33" t="s">
        <v>658</v>
      </c>
      <c r="V233" s="33" t="s">
        <v>775</v>
      </c>
      <c r="W233" s="86">
        <v>13887465176</v>
      </c>
      <c r="X233" s="33" t="s">
        <v>56</v>
      </c>
      <c r="Y233" s="164">
        <v>45292</v>
      </c>
      <c r="Z233" s="164">
        <v>45748</v>
      </c>
      <c r="AA233" s="53"/>
      <c r="AB233" s="105" t="s">
        <v>1466</v>
      </c>
      <c r="AC233" s="102"/>
      <c r="AD233" s="103"/>
      <c r="AE233" s="35" t="s">
        <v>56</v>
      </c>
      <c r="AF233" s="34">
        <v>5</v>
      </c>
      <c r="AG233" s="34">
        <v>5</v>
      </c>
      <c r="AH233" s="37"/>
      <c r="AI233" s="33">
        <f t="shared" si="7"/>
        <v>0</v>
      </c>
    </row>
    <row r="234" s="3" customFormat="1" ht="96" hidden="1" customHeight="1" spans="1:35">
      <c r="A234" s="33">
        <v>226</v>
      </c>
      <c r="B234" s="34" t="s">
        <v>42</v>
      </c>
      <c r="C234" s="37" t="s">
        <v>65</v>
      </c>
      <c r="D234" s="37" t="s">
        <v>498</v>
      </c>
      <c r="E234" s="37" t="s">
        <v>1566</v>
      </c>
      <c r="F234" s="37" t="s">
        <v>207</v>
      </c>
      <c r="G234" s="37" t="s">
        <v>1567</v>
      </c>
      <c r="H234" s="37" t="s">
        <v>48</v>
      </c>
      <c r="I234" s="73" t="s">
        <v>1568</v>
      </c>
      <c r="J234" s="34">
        <v>1000</v>
      </c>
      <c r="K234" s="34">
        <v>1000</v>
      </c>
      <c r="L234" s="33"/>
      <c r="M234" s="33"/>
      <c r="N234" s="75" t="s">
        <v>1569</v>
      </c>
      <c r="O234" s="73" t="s">
        <v>1502</v>
      </c>
      <c r="P234" s="74">
        <v>40000</v>
      </c>
      <c r="Q234" s="37" t="s">
        <v>52</v>
      </c>
      <c r="R234" s="37" t="s">
        <v>52</v>
      </c>
      <c r="S234" s="37" t="s">
        <v>56</v>
      </c>
      <c r="T234" s="37" t="s">
        <v>1465</v>
      </c>
      <c r="U234" s="37" t="s">
        <v>212</v>
      </c>
      <c r="V234" s="37" t="s">
        <v>213</v>
      </c>
      <c r="W234" s="91">
        <v>13529597887</v>
      </c>
      <c r="X234" s="33" t="s">
        <v>56</v>
      </c>
      <c r="Y234" s="164">
        <v>45292</v>
      </c>
      <c r="Z234" s="164">
        <v>45627</v>
      </c>
      <c r="AA234" s="37" t="s">
        <v>1503</v>
      </c>
      <c r="AB234" s="105" t="s">
        <v>1466</v>
      </c>
      <c r="AC234" s="102"/>
      <c r="AD234" s="53"/>
      <c r="AE234" s="35" t="s">
        <v>52</v>
      </c>
      <c r="AF234" s="34">
        <v>1000</v>
      </c>
      <c r="AG234" s="34">
        <v>400</v>
      </c>
      <c r="AH234" s="37"/>
      <c r="AI234" s="33">
        <f t="shared" si="7"/>
        <v>600</v>
      </c>
    </row>
    <row r="235" s="3" customFormat="1" ht="128" customHeight="1" spans="1:35">
      <c r="A235" s="33">
        <v>227</v>
      </c>
      <c r="B235" s="34" t="s">
        <v>42</v>
      </c>
      <c r="C235" s="37" t="s">
        <v>65</v>
      </c>
      <c r="D235" s="37" t="s">
        <v>66</v>
      </c>
      <c r="E235" s="37" t="s">
        <v>1570</v>
      </c>
      <c r="F235" s="37" t="s">
        <v>46</v>
      </c>
      <c r="G235" s="37" t="s">
        <v>1571</v>
      </c>
      <c r="H235" s="37" t="s">
        <v>48</v>
      </c>
      <c r="I235" s="73" t="s">
        <v>1572</v>
      </c>
      <c r="J235" s="34">
        <v>2500</v>
      </c>
      <c r="K235" s="34">
        <v>2500</v>
      </c>
      <c r="L235" s="33"/>
      <c r="M235" s="33"/>
      <c r="N235" s="75" t="s">
        <v>1573</v>
      </c>
      <c r="O235" s="73" t="s">
        <v>78</v>
      </c>
      <c r="P235" s="74">
        <v>300</v>
      </c>
      <c r="Q235" s="37" t="s">
        <v>52</v>
      </c>
      <c r="R235" s="37" t="s">
        <v>52</v>
      </c>
      <c r="S235" s="37" t="s">
        <v>52</v>
      </c>
      <c r="T235" s="37" t="s">
        <v>1465</v>
      </c>
      <c r="U235" s="43" t="s">
        <v>1574</v>
      </c>
      <c r="V235" s="37" t="s">
        <v>1575</v>
      </c>
      <c r="W235" s="91" t="s">
        <v>1576</v>
      </c>
      <c r="X235" s="33" t="s">
        <v>56</v>
      </c>
      <c r="Y235" s="164" t="s">
        <v>4393</v>
      </c>
      <c r="Z235" s="164" t="s">
        <v>4394</v>
      </c>
      <c r="AA235" s="37"/>
      <c r="AB235" s="105" t="s">
        <v>1466</v>
      </c>
      <c r="AC235" s="167" t="s">
        <v>4314</v>
      </c>
      <c r="AD235" s="53"/>
      <c r="AE235" s="35" t="s">
        <v>52</v>
      </c>
      <c r="AF235" s="34">
        <v>2500</v>
      </c>
      <c r="AG235" s="34">
        <v>500</v>
      </c>
      <c r="AH235" s="37"/>
      <c r="AI235" s="33">
        <f t="shared" si="7"/>
        <v>2000</v>
      </c>
    </row>
    <row r="236" s="2" customFormat="1" ht="89.25" hidden="1" spans="1:35">
      <c r="A236" s="33">
        <v>228</v>
      </c>
      <c r="B236" s="34" t="s">
        <v>42</v>
      </c>
      <c r="C236" s="33" t="s">
        <v>43</v>
      </c>
      <c r="D236" s="33" t="s">
        <v>44</v>
      </c>
      <c r="E236" s="33" t="s">
        <v>1577</v>
      </c>
      <c r="F236" s="33" t="s">
        <v>121</v>
      </c>
      <c r="G236" s="33" t="s">
        <v>988</v>
      </c>
      <c r="H236" s="33" t="s">
        <v>48</v>
      </c>
      <c r="I236" s="55" t="s">
        <v>1578</v>
      </c>
      <c r="J236" s="34">
        <v>432</v>
      </c>
      <c r="K236" s="34">
        <v>432</v>
      </c>
      <c r="L236" s="33"/>
      <c r="M236" s="33"/>
      <c r="N236" s="55" t="s">
        <v>1579</v>
      </c>
      <c r="O236" s="55" t="s">
        <v>85</v>
      </c>
      <c r="P236" s="56">
        <v>3500</v>
      </c>
      <c r="Q236" s="33" t="s">
        <v>52</v>
      </c>
      <c r="R236" s="33" t="s">
        <v>52</v>
      </c>
      <c r="S236" s="33" t="s">
        <v>52</v>
      </c>
      <c r="T236" s="33" t="s">
        <v>1580</v>
      </c>
      <c r="U236" s="33" t="s">
        <v>125</v>
      </c>
      <c r="V236" s="33" t="s">
        <v>1581</v>
      </c>
      <c r="W236" s="86">
        <v>13732730487</v>
      </c>
      <c r="X236" s="33" t="s">
        <v>56</v>
      </c>
      <c r="Y236" s="104">
        <v>45352</v>
      </c>
      <c r="Z236" s="104">
        <v>45657</v>
      </c>
      <c r="AA236" s="34" t="s">
        <v>1583</v>
      </c>
      <c r="AB236" s="105" t="s">
        <v>1584</v>
      </c>
      <c r="AC236" s="100"/>
      <c r="AD236" s="37">
        <v>4.8</v>
      </c>
      <c r="AE236" s="35" t="s">
        <v>56</v>
      </c>
      <c r="AF236" s="34">
        <v>432</v>
      </c>
      <c r="AG236" s="34">
        <v>432</v>
      </c>
      <c r="AH236" s="33"/>
      <c r="AI236" s="33">
        <f t="shared" si="7"/>
        <v>0</v>
      </c>
    </row>
    <row r="237" s="2" customFormat="1" ht="129" hidden="1" customHeight="1" spans="1:35">
      <c r="A237" s="33">
        <v>229</v>
      </c>
      <c r="B237" s="34" t="s">
        <v>42</v>
      </c>
      <c r="C237" s="33" t="s">
        <v>43</v>
      </c>
      <c r="D237" s="33" t="s">
        <v>44</v>
      </c>
      <c r="E237" s="33" t="s">
        <v>1585</v>
      </c>
      <c r="F237" s="33" t="s">
        <v>326</v>
      </c>
      <c r="G237" s="33" t="s">
        <v>384</v>
      </c>
      <c r="H237" s="33" t="s">
        <v>48</v>
      </c>
      <c r="I237" s="55" t="s">
        <v>1586</v>
      </c>
      <c r="J237" s="34">
        <v>228</v>
      </c>
      <c r="K237" s="34">
        <v>228</v>
      </c>
      <c r="L237" s="33"/>
      <c r="M237" s="33"/>
      <c r="N237" s="55" t="s">
        <v>1587</v>
      </c>
      <c r="O237" s="55" t="s">
        <v>85</v>
      </c>
      <c r="P237" s="56">
        <v>902</v>
      </c>
      <c r="Q237" s="33" t="s">
        <v>52</v>
      </c>
      <c r="R237" s="33" t="s">
        <v>52</v>
      </c>
      <c r="S237" s="33" t="s">
        <v>52</v>
      </c>
      <c r="T237" s="33" t="s">
        <v>1580</v>
      </c>
      <c r="U237" s="33" t="s">
        <v>331</v>
      </c>
      <c r="V237" s="33" t="s">
        <v>1588</v>
      </c>
      <c r="W237" s="86" t="s">
        <v>1589</v>
      </c>
      <c r="X237" s="33" t="s">
        <v>56</v>
      </c>
      <c r="Y237" s="104">
        <v>45352</v>
      </c>
      <c r="Z237" s="104">
        <v>45657</v>
      </c>
      <c r="AA237" s="34"/>
      <c r="AB237" s="105" t="s">
        <v>1584</v>
      </c>
      <c r="AC237" s="112" t="s">
        <v>4314</v>
      </c>
      <c r="AD237" s="37"/>
      <c r="AE237" s="35" t="s">
        <v>56</v>
      </c>
      <c r="AF237" s="34">
        <v>228</v>
      </c>
      <c r="AG237" s="34">
        <v>228</v>
      </c>
      <c r="AH237" s="33"/>
      <c r="AI237" s="33">
        <f t="shared" si="7"/>
        <v>0</v>
      </c>
    </row>
    <row r="238" s="2" customFormat="1" ht="89.25" hidden="1" spans="1:35">
      <c r="A238" s="33">
        <v>230</v>
      </c>
      <c r="B238" s="34" t="s">
        <v>42</v>
      </c>
      <c r="C238" s="33" t="s">
        <v>43</v>
      </c>
      <c r="D238" s="33" t="s">
        <v>44</v>
      </c>
      <c r="E238" s="33" t="s">
        <v>1585</v>
      </c>
      <c r="F238" s="33" t="s">
        <v>326</v>
      </c>
      <c r="G238" s="33" t="s">
        <v>384</v>
      </c>
      <c r="H238" s="33" t="s">
        <v>48</v>
      </c>
      <c r="I238" s="55" t="s">
        <v>1590</v>
      </c>
      <c r="J238" s="34">
        <v>72</v>
      </c>
      <c r="K238" s="34">
        <v>72</v>
      </c>
      <c r="L238" s="33"/>
      <c r="M238" s="33"/>
      <c r="N238" s="55" t="s">
        <v>1591</v>
      </c>
      <c r="O238" s="55" t="s">
        <v>85</v>
      </c>
      <c r="P238" s="56">
        <v>507</v>
      </c>
      <c r="Q238" s="33" t="s">
        <v>52</v>
      </c>
      <c r="R238" s="33" t="s">
        <v>52</v>
      </c>
      <c r="S238" s="33" t="s">
        <v>52</v>
      </c>
      <c r="T238" s="33" t="s">
        <v>1580</v>
      </c>
      <c r="U238" s="33" t="s">
        <v>331</v>
      </c>
      <c r="V238" s="33" t="s">
        <v>1588</v>
      </c>
      <c r="W238" s="86" t="s">
        <v>1589</v>
      </c>
      <c r="X238" s="33" t="s">
        <v>56</v>
      </c>
      <c r="Y238" s="104">
        <v>45352</v>
      </c>
      <c r="Z238" s="104">
        <v>45657</v>
      </c>
      <c r="AA238" s="34"/>
      <c r="AB238" s="105" t="s">
        <v>1584</v>
      </c>
      <c r="AC238" s="112" t="s">
        <v>4314</v>
      </c>
      <c r="AD238" s="37"/>
      <c r="AE238" s="35" t="s">
        <v>56</v>
      </c>
      <c r="AF238" s="34">
        <v>72</v>
      </c>
      <c r="AG238" s="34">
        <v>72</v>
      </c>
      <c r="AH238" s="33"/>
      <c r="AI238" s="33">
        <f t="shared" si="7"/>
        <v>0</v>
      </c>
    </row>
    <row r="239" s="2" customFormat="1" ht="119" hidden="1" customHeight="1" spans="1:35">
      <c r="A239" s="33">
        <v>231</v>
      </c>
      <c r="B239" s="34" t="s">
        <v>42</v>
      </c>
      <c r="C239" s="33" t="s">
        <v>43</v>
      </c>
      <c r="D239" s="33" t="s">
        <v>44</v>
      </c>
      <c r="E239" s="33" t="s">
        <v>1585</v>
      </c>
      <c r="F239" s="33" t="s">
        <v>326</v>
      </c>
      <c r="G239" s="33" t="s">
        <v>384</v>
      </c>
      <c r="H239" s="33" t="s">
        <v>48</v>
      </c>
      <c r="I239" s="55" t="s">
        <v>1592</v>
      </c>
      <c r="J239" s="34">
        <v>120</v>
      </c>
      <c r="K239" s="34">
        <v>120</v>
      </c>
      <c r="L239" s="33"/>
      <c r="M239" s="33"/>
      <c r="N239" s="55" t="s">
        <v>1593</v>
      </c>
      <c r="O239" s="55" t="s">
        <v>85</v>
      </c>
      <c r="P239" s="56">
        <v>764</v>
      </c>
      <c r="Q239" s="33" t="s">
        <v>52</v>
      </c>
      <c r="R239" s="33" t="s">
        <v>52</v>
      </c>
      <c r="S239" s="33" t="s">
        <v>52</v>
      </c>
      <c r="T239" s="33" t="s">
        <v>1580</v>
      </c>
      <c r="U239" s="33" t="s">
        <v>331</v>
      </c>
      <c r="V239" s="33" t="s">
        <v>1588</v>
      </c>
      <c r="W239" s="86" t="s">
        <v>1589</v>
      </c>
      <c r="X239" s="33" t="s">
        <v>56</v>
      </c>
      <c r="Y239" s="104">
        <v>45352</v>
      </c>
      <c r="Z239" s="104">
        <v>45657</v>
      </c>
      <c r="AA239" s="34"/>
      <c r="AB239" s="105" t="s">
        <v>1584</v>
      </c>
      <c r="AC239" s="112" t="s">
        <v>4314</v>
      </c>
      <c r="AD239" s="37"/>
      <c r="AE239" s="35" t="s">
        <v>56</v>
      </c>
      <c r="AF239" s="34">
        <v>120</v>
      </c>
      <c r="AG239" s="34">
        <v>120</v>
      </c>
      <c r="AH239" s="33"/>
      <c r="AI239" s="33">
        <f t="shared" si="7"/>
        <v>0</v>
      </c>
    </row>
    <row r="240" s="2" customFormat="1" ht="89.25" hidden="1" spans="1:35">
      <c r="A240" s="33">
        <v>232</v>
      </c>
      <c r="B240" s="34" t="s">
        <v>42</v>
      </c>
      <c r="C240" s="33" t="s">
        <v>43</v>
      </c>
      <c r="D240" s="33" t="s">
        <v>44</v>
      </c>
      <c r="E240" s="33" t="s">
        <v>1594</v>
      </c>
      <c r="F240" s="33" t="s">
        <v>130</v>
      </c>
      <c r="G240" s="33" t="s">
        <v>1595</v>
      </c>
      <c r="H240" s="33" t="s">
        <v>48</v>
      </c>
      <c r="I240" s="55" t="s">
        <v>1596</v>
      </c>
      <c r="J240" s="34">
        <v>126</v>
      </c>
      <c r="K240" s="34">
        <v>126</v>
      </c>
      <c r="L240" s="33"/>
      <c r="M240" s="33"/>
      <c r="N240" s="55" t="s">
        <v>1597</v>
      </c>
      <c r="O240" s="55" t="s">
        <v>85</v>
      </c>
      <c r="P240" s="56">
        <v>136</v>
      </c>
      <c r="Q240" s="33" t="s">
        <v>52</v>
      </c>
      <c r="R240" s="33" t="s">
        <v>52</v>
      </c>
      <c r="S240" s="33" t="s">
        <v>52</v>
      </c>
      <c r="T240" s="33" t="s">
        <v>1580</v>
      </c>
      <c r="U240" s="33" t="s">
        <v>134</v>
      </c>
      <c r="V240" s="33" t="s">
        <v>1598</v>
      </c>
      <c r="W240" s="86">
        <v>18788496516</v>
      </c>
      <c r="X240" s="33" t="s">
        <v>56</v>
      </c>
      <c r="Y240" s="104">
        <v>45352</v>
      </c>
      <c r="Z240" s="104">
        <v>45657</v>
      </c>
      <c r="AA240" s="34"/>
      <c r="AB240" s="105" t="s">
        <v>1584</v>
      </c>
      <c r="AC240" s="112" t="s">
        <v>4314</v>
      </c>
      <c r="AD240" s="37"/>
      <c r="AE240" s="35" t="s">
        <v>56</v>
      </c>
      <c r="AF240" s="34">
        <v>126</v>
      </c>
      <c r="AG240" s="34">
        <v>126</v>
      </c>
      <c r="AH240" s="33"/>
      <c r="AI240" s="33">
        <f t="shared" si="7"/>
        <v>0</v>
      </c>
    </row>
    <row r="241" s="2" customFormat="1" ht="120" hidden="1" customHeight="1" spans="1:35">
      <c r="A241" s="33">
        <v>233</v>
      </c>
      <c r="B241" s="34" t="s">
        <v>42</v>
      </c>
      <c r="C241" s="33" t="s">
        <v>43</v>
      </c>
      <c r="D241" s="33" t="s">
        <v>177</v>
      </c>
      <c r="E241" s="33" t="s">
        <v>1594</v>
      </c>
      <c r="F241" s="33" t="s">
        <v>130</v>
      </c>
      <c r="G241" s="33" t="s">
        <v>1595</v>
      </c>
      <c r="H241" s="33" t="s">
        <v>48</v>
      </c>
      <c r="I241" s="55" t="s">
        <v>1599</v>
      </c>
      <c r="J241" s="34">
        <v>30</v>
      </c>
      <c r="K241" s="34">
        <v>30</v>
      </c>
      <c r="L241" s="33"/>
      <c r="M241" s="33"/>
      <c r="N241" s="55" t="s">
        <v>1600</v>
      </c>
      <c r="O241" s="55" t="s">
        <v>85</v>
      </c>
      <c r="P241" s="56">
        <v>158</v>
      </c>
      <c r="Q241" s="33" t="s">
        <v>52</v>
      </c>
      <c r="R241" s="33" t="s">
        <v>52</v>
      </c>
      <c r="S241" s="33" t="s">
        <v>52</v>
      </c>
      <c r="T241" s="33" t="s">
        <v>1580</v>
      </c>
      <c r="U241" s="33" t="s">
        <v>134</v>
      </c>
      <c r="V241" s="33" t="s">
        <v>1598</v>
      </c>
      <c r="W241" s="86">
        <v>18788496516</v>
      </c>
      <c r="X241" s="33" t="s">
        <v>56</v>
      </c>
      <c r="Y241" s="104">
        <v>45352</v>
      </c>
      <c r="Z241" s="104">
        <v>45657</v>
      </c>
      <c r="AA241" s="34"/>
      <c r="AB241" s="105" t="s">
        <v>1584</v>
      </c>
      <c r="AC241" s="112" t="s">
        <v>4314</v>
      </c>
      <c r="AD241" s="37"/>
      <c r="AE241" s="35" t="s">
        <v>56</v>
      </c>
      <c r="AF241" s="34">
        <v>30</v>
      </c>
      <c r="AG241" s="34">
        <v>30</v>
      </c>
      <c r="AH241" s="33"/>
      <c r="AI241" s="33">
        <f t="shared" si="7"/>
        <v>0</v>
      </c>
    </row>
    <row r="242" s="2" customFormat="1" ht="108" hidden="1" customHeight="1" spans="1:35">
      <c r="A242" s="33">
        <v>234</v>
      </c>
      <c r="B242" s="34" t="s">
        <v>42</v>
      </c>
      <c r="C242" s="33" t="s">
        <v>43</v>
      </c>
      <c r="D242" s="33" t="s">
        <v>44</v>
      </c>
      <c r="E242" s="33" t="s">
        <v>1594</v>
      </c>
      <c r="F242" s="33" t="s">
        <v>130</v>
      </c>
      <c r="G242" s="33" t="s">
        <v>1595</v>
      </c>
      <c r="H242" s="33" t="s">
        <v>48</v>
      </c>
      <c r="I242" s="55" t="s">
        <v>1601</v>
      </c>
      <c r="J242" s="34">
        <v>24</v>
      </c>
      <c r="K242" s="34">
        <v>24</v>
      </c>
      <c r="L242" s="33"/>
      <c r="M242" s="33"/>
      <c r="N242" s="55" t="s">
        <v>1602</v>
      </c>
      <c r="O242" s="55" t="s">
        <v>85</v>
      </c>
      <c r="P242" s="56">
        <v>198</v>
      </c>
      <c r="Q242" s="33" t="s">
        <v>52</v>
      </c>
      <c r="R242" s="33" t="s">
        <v>52</v>
      </c>
      <c r="S242" s="33" t="s">
        <v>52</v>
      </c>
      <c r="T242" s="33" t="s">
        <v>1580</v>
      </c>
      <c r="U242" s="33" t="s">
        <v>134</v>
      </c>
      <c r="V242" s="33" t="s">
        <v>1598</v>
      </c>
      <c r="W242" s="86">
        <v>18788496516</v>
      </c>
      <c r="X242" s="33" t="s">
        <v>56</v>
      </c>
      <c r="Y242" s="104">
        <v>45352</v>
      </c>
      <c r="Z242" s="104">
        <v>45657</v>
      </c>
      <c r="AA242" s="34"/>
      <c r="AB242" s="105" t="s">
        <v>1584</v>
      </c>
      <c r="AC242" s="112" t="s">
        <v>4314</v>
      </c>
      <c r="AD242" s="37"/>
      <c r="AE242" s="35" t="s">
        <v>56</v>
      </c>
      <c r="AF242" s="34">
        <v>24</v>
      </c>
      <c r="AG242" s="34">
        <v>24</v>
      </c>
      <c r="AH242" s="33"/>
      <c r="AI242" s="33">
        <f t="shared" si="7"/>
        <v>0</v>
      </c>
    </row>
    <row r="243" s="2" customFormat="1" ht="116" hidden="1" customHeight="1" spans="1:35">
      <c r="A243" s="33">
        <v>235</v>
      </c>
      <c r="B243" s="34" t="s">
        <v>42</v>
      </c>
      <c r="C243" s="33" t="s">
        <v>43</v>
      </c>
      <c r="D243" s="33" t="s">
        <v>44</v>
      </c>
      <c r="E243" s="33" t="s">
        <v>1603</v>
      </c>
      <c r="F243" s="33" t="s">
        <v>138</v>
      </c>
      <c r="G243" s="33" t="s">
        <v>1604</v>
      </c>
      <c r="H243" s="33" t="s">
        <v>4375</v>
      </c>
      <c r="I243" s="55" t="s">
        <v>1605</v>
      </c>
      <c r="J243" s="34">
        <v>176</v>
      </c>
      <c r="K243" s="34">
        <v>176</v>
      </c>
      <c r="L243" s="33"/>
      <c r="M243" s="33"/>
      <c r="N243" s="55" t="s">
        <v>1606</v>
      </c>
      <c r="O243" s="55" t="s">
        <v>85</v>
      </c>
      <c r="P243" s="56">
        <v>2455</v>
      </c>
      <c r="Q243" s="33" t="s">
        <v>52</v>
      </c>
      <c r="R243" s="33" t="s">
        <v>52</v>
      </c>
      <c r="S243" s="33" t="s">
        <v>52</v>
      </c>
      <c r="T243" s="33" t="s">
        <v>1580</v>
      </c>
      <c r="U243" s="33" t="s">
        <v>143</v>
      </c>
      <c r="V243" s="33" t="s">
        <v>1607</v>
      </c>
      <c r="W243" s="86">
        <v>13887154411</v>
      </c>
      <c r="X243" s="33" t="s">
        <v>56</v>
      </c>
      <c r="Y243" s="104">
        <v>45352</v>
      </c>
      <c r="Z243" s="104">
        <v>45657</v>
      </c>
      <c r="AA243" s="34"/>
      <c r="AB243" s="105" t="s">
        <v>1584</v>
      </c>
      <c r="AC243" s="112" t="s">
        <v>4314</v>
      </c>
      <c r="AD243" s="37"/>
      <c r="AE243" s="35" t="s">
        <v>56</v>
      </c>
      <c r="AF243" s="34">
        <v>176</v>
      </c>
      <c r="AG243" s="34">
        <v>176</v>
      </c>
      <c r="AH243" s="33"/>
      <c r="AI243" s="33">
        <f t="shared" si="7"/>
        <v>0</v>
      </c>
    </row>
    <row r="244" s="2" customFormat="1" ht="121" hidden="1" customHeight="1" spans="1:35">
      <c r="A244" s="33">
        <v>236</v>
      </c>
      <c r="B244" s="34" t="s">
        <v>42</v>
      </c>
      <c r="C244" s="33" t="s">
        <v>43</v>
      </c>
      <c r="D244" s="33" t="s">
        <v>44</v>
      </c>
      <c r="E244" s="33" t="s">
        <v>1603</v>
      </c>
      <c r="F244" s="33" t="s">
        <v>138</v>
      </c>
      <c r="G244" s="33" t="s">
        <v>1604</v>
      </c>
      <c r="H244" s="33" t="s">
        <v>4375</v>
      </c>
      <c r="I244" s="55" t="s">
        <v>1608</v>
      </c>
      <c r="J244" s="34">
        <v>24</v>
      </c>
      <c r="K244" s="34">
        <v>24</v>
      </c>
      <c r="L244" s="33"/>
      <c r="M244" s="33"/>
      <c r="N244" s="55" t="s">
        <v>1609</v>
      </c>
      <c r="O244" s="55" t="s">
        <v>85</v>
      </c>
      <c r="P244" s="56">
        <v>103</v>
      </c>
      <c r="Q244" s="33" t="s">
        <v>52</v>
      </c>
      <c r="R244" s="33" t="s">
        <v>52</v>
      </c>
      <c r="S244" s="33" t="s">
        <v>52</v>
      </c>
      <c r="T244" s="33" t="s">
        <v>1580</v>
      </c>
      <c r="U244" s="33" t="s">
        <v>143</v>
      </c>
      <c r="V244" s="33" t="s">
        <v>1607</v>
      </c>
      <c r="W244" s="86">
        <v>13887154411</v>
      </c>
      <c r="X244" s="33" t="s">
        <v>56</v>
      </c>
      <c r="Y244" s="104">
        <v>45352</v>
      </c>
      <c r="Z244" s="104">
        <v>45657</v>
      </c>
      <c r="AA244" s="34"/>
      <c r="AB244" s="105" t="s">
        <v>1584</v>
      </c>
      <c r="AC244" s="112" t="s">
        <v>4314</v>
      </c>
      <c r="AD244" s="37"/>
      <c r="AE244" s="35" t="s">
        <v>56</v>
      </c>
      <c r="AF244" s="34">
        <v>24</v>
      </c>
      <c r="AG244" s="34">
        <v>24</v>
      </c>
      <c r="AH244" s="33"/>
      <c r="AI244" s="33">
        <f t="shared" si="7"/>
        <v>0</v>
      </c>
    </row>
    <row r="245" s="3" customFormat="1" ht="27" hidden="1" customHeight="1" spans="1:35">
      <c r="A245" s="31" t="s">
        <v>1610</v>
      </c>
      <c r="B245" s="31"/>
      <c r="C245" s="32"/>
      <c r="D245" s="32"/>
      <c r="E245" s="32"/>
      <c r="F245" s="32"/>
      <c r="G245" s="32"/>
      <c r="H245" s="32"/>
      <c r="I245" s="32"/>
      <c r="J245" s="54">
        <f t="shared" ref="J245:M245" si="8">SUM(J246:J253)</f>
        <v>7757.72</v>
      </c>
      <c r="K245" s="54">
        <f t="shared" si="8"/>
        <v>7757.72</v>
      </c>
      <c r="L245" s="54">
        <f t="shared" si="8"/>
        <v>0</v>
      </c>
      <c r="M245" s="54">
        <f t="shared" si="8"/>
        <v>0</v>
      </c>
      <c r="N245" s="52"/>
      <c r="O245" s="52"/>
      <c r="P245" s="163"/>
      <c r="Q245" s="53"/>
      <c r="R245" s="53"/>
      <c r="S245" s="53"/>
      <c r="T245" s="53"/>
      <c r="U245" s="53"/>
      <c r="V245" s="53"/>
      <c r="W245" s="84"/>
      <c r="X245" s="54" t="s">
        <v>56</v>
      </c>
      <c r="Y245" s="99"/>
      <c r="Z245" s="99"/>
      <c r="AA245" s="52"/>
      <c r="AB245" s="102"/>
      <c r="AC245" s="102" t="s">
        <v>41</v>
      </c>
      <c r="AD245" s="53"/>
      <c r="AE245" s="101"/>
      <c r="AF245" s="54">
        <f t="shared" ref="AF245:AI245" si="9">SUM(AF246:AF253)</f>
        <v>7757.72</v>
      </c>
      <c r="AG245" s="54">
        <f t="shared" si="9"/>
        <v>7757.72</v>
      </c>
      <c r="AH245" s="54">
        <f t="shared" si="9"/>
        <v>0</v>
      </c>
      <c r="AI245" s="54">
        <f t="shared" si="9"/>
        <v>0</v>
      </c>
    </row>
    <row r="246" s="2" customFormat="1" ht="104" hidden="1" customHeight="1" spans="1:35">
      <c r="A246" s="33">
        <v>1</v>
      </c>
      <c r="B246" s="34" t="s">
        <v>1611</v>
      </c>
      <c r="C246" s="33" t="s">
        <v>1612</v>
      </c>
      <c r="D246" s="33" t="s">
        <v>1613</v>
      </c>
      <c r="E246" s="33" t="s">
        <v>1614</v>
      </c>
      <c r="F246" s="33" t="s">
        <v>1042</v>
      </c>
      <c r="G246" s="33"/>
      <c r="H246" s="33" t="s">
        <v>48</v>
      </c>
      <c r="I246" s="55" t="s">
        <v>1615</v>
      </c>
      <c r="J246" s="34">
        <v>2300</v>
      </c>
      <c r="K246" s="34">
        <v>2300</v>
      </c>
      <c r="L246" s="33"/>
      <c r="M246" s="33"/>
      <c r="N246" s="55" t="s">
        <v>1616</v>
      </c>
      <c r="O246" s="55"/>
      <c r="P246" s="56">
        <v>23000</v>
      </c>
      <c r="Q246" s="33" t="s">
        <v>56</v>
      </c>
      <c r="R246" s="33" t="s">
        <v>52</v>
      </c>
      <c r="S246" s="33" t="s">
        <v>52</v>
      </c>
      <c r="T246" s="33" t="s">
        <v>1617</v>
      </c>
      <c r="U246" s="33" t="s">
        <v>1042</v>
      </c>
      <c r="V246" s="33" t="s">
        <v>4395</v>
      </c>
      <c r="W246" s="86" t="s">
        <v>1619</v>
      </c>
      <c r="X246" s="33" t="s">
        <v>56</v>
      </c>
      <c r="Y246" s="104">
        <v>45292</v>
      </c>
      <c r="Z246" s="104">
        <v>45657</v>
      </c>
      <c r="AA246" s="37"/>
      <c r="AB246" s="105" t="s">
        <v>1620</v>
      </c>
      <c r="AC246" s="100"/>
      <c r="AD246" s="142"/>
      <c r="AE246" s="35" t="s">
        <v>56</v>
      </c>
      <c r="AF246" s="34">
        <v>2300</v>
      </c>
      <c r="AG246" s="34">
        <v>2300</v>
      </c>
      <c r="AH246" s="37"/>
      <c r="AI246" s="37">
        <f t="shared" ref="AI246:AI253" si="10">AF246-AG246-AH246</f>
        <v>0</v>
      </c>
    </row>
    <row r="247" s="2" customFormat="1" ht="88" hidden="1" customHeight="1" spans="1:35">
      <c r="A247" s="33">
        <v>2</v>
      </c>
      <c r="B247" s="34" t="s">
        <v>1611</v>
      </c>
      <c r="C247" s="33" t="s">
        <v>1621</v>
      </c>
      <c r="D247" s="33" t="s">
        <v>1621</v>
      </c>
      <c r="E247" s="33" t="s">
        <v>1622</v>
      </c>
      <c r="F247" s="33" t="s">
        <v>1042</v>
      </c>
      <c r="G247" s="33"/>
      <c r="H247" s="33" t="s">
        <v>48</v>
      </c>
      <c r="I247" s="55" t="s">
        <v>1623</v>
      </c>
      <c r="J247" s="34">
        <v>1056</v>
      </c>
      <c r="K247" s="34">
        <v>1056</v>
      </c>
      <c r="L247" s="33"/>
      <c r="M247" s="33"/>
      <c r="N247" s="55" t="s">
        <v>1624</v>
      </c>
      <c r="O247" s="55"/>
      <c r="P247" s="56">
        <v>1100</v>
      </c>
      <c r="Q247" s="33" t="s">
        <v>56</v>
      </c>
      <c r="R247" s="33" t="s">
        <v>56</v>
      </c>
      <c r="S247" s="33" t="s">
        <v>52</v>
      </c>
      <c r="T247" s="33" t="s">
        <v>1617</v>
      </c>
      <c r="U247" s="33" t="s">
        <v>1042</v>
      </c>
      <c r="V247" s="33" t="s">
        <v>4395</v>
      </c>
      <c r="W247" s="86" t="s">
        <v>1619</v>
      </c>
      <c r="X247" s="33" t="s">
        <v>56</v>
      </c>
      <c r="Y247" s="104">
        <v>45292</v>
      </c>
      <c r="Z247" s="104">
        <v>45657</v>
      </c>
      <c r="AA247" s="37"/>
      <c r="AB247" s="105" t="s">
        <v>1620</v>
      </c>
      <c r="AC247" s="100"/>
      <c r="AD247" s="37"/>
      <c r="AE247" s="35" t="s">
        <v>56</v>
      </c>
      <c r="AF247" s="34">
        <v>1056</v>
      </c>
      <c r="AG247" s="34">
        <v>1056</v>
      </c>
      <c r="AH247" s="37"/>
      <c r="AI247" s="37">
        <f t="shared" si="10"/>
        <v>0</v>
      </c>
    </row>
    <row r="248" s="2" customFormat="1" ht="91" hidden="1" customHeight="1" spans="1:35">
      <c r="A248" s="33">
        <v>3</v>
      </c>
      <c r="B248" s="34" t="s">
        <v>1611</v>
      </c>
      <c r="C248" s="37" t="s">
        <v>1621</v>
      </c>
      <c r="D248" s="37" t="s">
        <v>1621</v>
      </c>
      <c r="E248" s="37" t="s">
        <v>1625</v>
      </c>
      <c r="F248" s="37" t="s">
        <v>1042</v>
      </c>
      <c r="G248" s="37"/>
      <c r="H248" s="37" t="s">
        <v>48</v>
      </c>
      <c r="I248" s="73" t="s">
        <v>1626</v>
      </c>
      <c r="J248" s="34">
        <v>3753.6</v>
      </c>
      <c r="K248" s="34">
        <v>3753.6</v>
      </c>
      <c r="L248" s="33"/>
      <c r="M248" s="33"/>
      <c r="N248" s="73" t="s">
        <v>1627</v>
      </c>
      <c r="O248" s="73"/>
      <c r="P248" s="74">
        <v>3910</v>
      </c>
      <c r="Q248" s="37" t="s">
        <v>56</v>
      </c>
      <c r="R248" s="37" t="s">
        <v>52</v>
      </c>
      <c r="S248" s="37" t="s">
        <v>52</v>
      </c>
      <c r="T248" s="37" t="s">
        <v>1617</v>
      </c>
      <c r="U248" s="37" t="s">
        <v>1042</v>
      </c>
      <c r="V248" s="37" t="s">
        <v>4396</v>
      </c>
      <c r="W248" s="91">
        <v>18987431263</v>
      </c>
      <c r="X248" s="33" t="s">
        <v>56</v>
      </c>
      <c r="Y248" s="124">
        <v>45292</v>
      </c>
      <c r="Z248" s="124">
        <v>45657</v>
      </c>
      <c r="AA248" s="37"/>
      <c r="AB248" s="105" t="s">
        <v>1620</v>
      </c>
      <c r="AC248" s="100"/>
      <c r="AD248" s="37"/>
      <c r="AE248" s="35" t="s">
        <v>52</v>
      </c>
      <c r="AF248" s="34">
        <v>3753.6</v>
      </c>
      <c r="AG248" s="34">
        <v>3753.6</v>
      </c>
      <c r="AH248" s="37"/>
      <c r="AI248" s="37">
        <f t="shared" si="10"/>
        <v>0</v>
      </c>
    </row>
    <row r="249" s="2" customFormat="1" ht="81" hidden="1" customHeight="1" spans="1:35">
      <c r="A249" s="33">
        <v>4</v>
      </c>
      <c r="B249" s="34" t="s">
        <v>1611</v>
      </c>
      <c r="C249" s="37" t="s">
        <v>1621</v>
      </c>
      <c r="D249" s="37" t="s">
        <v>1621</v>
      </c>
      <c r="E249" s="37" t="s">
        <v>1628</v>
      </c>
      <c r="F249" s="37" t="s">
        <v>292</v>
      </c>
      <c r="G249" s="44" t="s">
        <v>1629</v>
      </c>
      <c r="H249" s="37" t="s">
        <v>48</v>
      </c>
      <c r="I249" s="73" t="s">
        <v>1630</v>
      </c>
      <c r="J249" s="34">
        <v>15</v>
      </c>
      <c r="K249" s="34">
        <v>15</v>
      </c>
      <c r="L249" s="33"/>
      <c r="M249" s="33"/>
      <c r="N249" s="73" t="s">
        <v>1631</v>
      </c>
      <c r="O249" s="73" t="s">
        <v>78</v>
      </c>
      <c r="P249" s="74">
        <v>1266</v>
      </c>
      <c r="Q249" s="37" t="s">
        <v>56</v>
      </c>
      <c r="R249" s="37" t="s">
        <v>56</v>
      </c>
      <c r="S249" s="37" t="s">
        <v>52</v>
      </c>
      <c r="T249" s="37" t="s">
        <v>757</v>
      </c>
      <c r="U249" s="37" t="s">
        <v>297</v>
      </c>
      <c r="V249" s="33" t="s">
        <v>298</v>
      </c>
      <c r="W249" s="86">
        <v>18008741541</v>
      </c>
      <c r="X249" s="34" t="s">
        <v>56</v>
      </c>
      <c r="Y249" s="124">
        <v>45292</v>
      </c>
      <c r="Z249" s="124">
        <v>45627</v>
      </c>
      <c r="AA249" s="37"/>
      <c r="AB249" s="105" t="s">
        <v>759</v>
      </c>
      <c r="AC249" s="100"/>
      <c r="AD249" s="119"/>
      <c r="AE249" s="35" t="s">
        <v>52</v>
      </c>
      <c r="AF249" s="34">
        <v>15</v>
      </c>
      <c r="AG249" s="33">
        <v>15</v>
      </c>
      <c r="AH249" s="37"/>
      <c r="AI249" s="37">
        <f t="shared" si="10"/>
        <v>0</v>
      </c>
    </row>
    <row r="250" s="2" customFormat="1" ht="108" hidden="1" customHeight="1" spans="1:35">
      <c r="A250" s="33">
        <v>5</v>
      </c>
      <c r="B250" s="34" t="s">
        <v>1611</v>
      </c>
      <c r="C250" s="37" t="s">
        <v>1621</v>
      </c>
      <c r="D250" s="37" t="s">
        <v>1621</v>
      </c>
      <c r="E250" s="37" t="s">
        <v>1632</v>
      </c>
      <c r="F250" s="37" t="s">
        <v>112</v>
      </c>
      <c r="G250" s="37" t="s">
        <v>113</v>
      </c>
      <c r="H250" s="37" t="s">
        <v>48</v>
      </c>
      <c r="I250" s="73" t="s">
        <v>1633</v>
      </c>
      <c r="J250" s="34">
        <v>21.12</v>
      </c>
      <c r="K250" s="34">
        <v>21.12</v>
      </c>
      <c r="L250" s="33"/>
      <c r="M250" s="33"/>
      <c r="N250" s="75" t="s">
        <v>1634</v>
      </c>
      <c r="O250" s="73" t="s">
        <v>1635</v>
      </c>
      <c r="P250" s="74">
        <v>22</v>
      </c>
      <c r="Q250" s="37" t="s">
        <v>56</v>
      </c>
      <c r="R250" s="37" t="s">
        <v>56</v>
      </c>
      <c r="S250" s="37" t="s">
        <v>52</v>
      </c>
      <c r="T250" s="37" t="s">
        <v>757</v>
      </c>
      <c r="U250" s="37" t="s">
        <v>118</v>
      </c>
      <c r="V250" s="37" t="s">
        <v>1636</v>
      </c>
      <c r="W250" s="91">
        <v>13887445635</v>
      </c>
      <c r="X250" s="34" t="s">
        <v>56</v>
      </c>
      <c r="Y250" s="124">
        <v>45292</v>
      </c>
      <c r="Z250" s="124">
        <v>45657</v>
      </c>
      <c r="AA250" s="37"/>
      <c r="AB250" s="105" t="s">
        <v>759</v>
      </c>
      <c r="AC250" s="100"/>
      <c r="AD250" s="37"/>
      <c r="AE250" s="35" t="s">
        <v>52</v>
      </c>
      <c r="AF250" s="34">
        <v>21.12</v>
      </c>
      <c r="AG250" s="33">
        <v>21.12</v>
      </c>
      <c r="AH250" s="37"/>
      <c r="AI250" s="37">
        <f t="shared" si="10"/>
        <v>0</v>
      </c>
    </row>
    <row r="251" s="2" customFormat="1" ht="92" hidden="1" customHeight="1" spans="1:35">
      <c r="A251" s="33">
        <v>6</v>
      </c>
      <c r="B251" s="34" t="s">
        <v>1611</v>
      </c>
      <c r="C251" s="37" t="s">
        <v>1621</v>
      </c>
      <c r="D251" s="37" t="s">
        <v>1621</v>
      </c>
      <c r="E251" s="37" t="s">
        <v>1637</v>
      </c>
      <c r="F251" s="37" t="s">
        <v>215</v>
      </c>
      <c r="G251" s="44" t="s">
        <v>1638</v>
      </c>
      <c r="H251" s="37" t="s">
        <v>48</v>
      </c>
      <c r="I251" s="73" t="s">
        <v>1639</v>
      </c>
      <c r="J251" s="34">
        <v>48</v>
      </c>
      <c r="K251" s="34">
        <v>48</v>
      </c>
      <c r="L251" s="33"/>
      <c r="M251" s="33"/>
      <c r="N251" s="73" t="s">
        <v>1640</v>
      </c>
      <c r="O251" s="73" t="s">
        <v>1641</v>
      </c>
      <c r="P251" s="74">
        <v>50</v>
      </c>
      <c r="Q251" s="37" t="s">
        <v>56</v>
      </c>
      <c r="R251" s="37" t="s">
        <v>56</v>
      </c>
      <c r="S251" s="37" t="s">
        <v>52</v>
      </c>
      <c r="T251" s="37" t="s">
        <v>757</v>
      </c>
      <c r="U251" s="37" t="s">
        <v>220</v>
      </c>
      <c r="V251" s="37" t="s">
        <v>1642</v>
      </c>
      <c r="W251" s="91">
        <v>13808745055</v>
      </c>
      <c r="X251" s="34" t="s">
        <v>56</v>
      </c>
      <c r="Y251" s="124">
        <v>45292</v>
      </c>
      <c r="Z251" s="124">
        <v>45630</v>
      </c>
      <c r="AA251" s="37"/>
      <c r="AB251" s="105" t="s">
        <v>759</v>
      </c>
      <c r="AC251" s="100"/>
      <c r="AD251" s="120"/>
      <c r="AE251" s="35" t="s">
        <v>52</v>
      </c>
      <c r="AF251" s="34">
        <v>48</v>
      </c>
      <c r="AG251" s="33">
        <v>48</v>
      </c>
      <c r="AH251" s="37"/>
      <c r="AI251" s="37">
        <f t="shared" si="10"/>
        <v>0</v>
      </c>
    </row>
    <row r="252" s="2" customFormat="1" ht="134" hidden="1" customHeight="1" spans="1:35">
      <c r="A252" s="33">
        <v>7</v>
      </c>
      <c r="B252" s="34" t="s">
        <v>1611</v>
      </c>
      <c r="C252" s="37" t="s">
        <v>1621</v>
      </c>
      <c r="D252" s="37" t="s">
        <v>1621</v>
      </c>
      <c r="E252" s="37" t="s">
        <v>1643</v>
      </c>
      <c r="F252" s="37" t="s">
        <v>91</v>
      </c>
      <c r="G252" s="37" t="s">
        <v>1644</v>
      </c>
      <c r="H252" s="37" t="s">
        <v>48</v>
      </c>
      <c r="I252" s="73" t="s">
        <v>1645</v>
      </c>
      <c r="J252" s="34">
        <v>320</v>
      </c>
      <c r="K252" s="34">
        <v>320</v>
      </c>
      <c r="L252" s="33">
        <v>0</v>
      </c>
      <c r="M252" s="33">
        <v>0</v>
      </c>
      <c r="N252" s="75" t="s">
        <v>1646</v>
      </c>
      <c r="O252" s="73" t="s">
        <v>909</v>
      </c>
      <c r="P252" s="74">
        <v>600</v>
      </c>
      <c r="Q252" s="37" t="s">
        <v>56</v>
      </c>
      <c r="R252" s="37" t="s">
        <v>56</v>
      </c>
      <c r="S252" s="37" t="s">
        <v>52</v>
      </c>
      <c r="T252" s="37" t="s">
        <v>757</v>
      </c>
      <c r="U252" s="37" t="s">
        <v>95</v>
      </c>
      <c r="V252" s="37" t="s">
        <v>803</v>
      </c>
      <c r="W252" s="91" t="s">
        <v>1647</v>
      </c>
      <c r="X252" s="34" t="s">
        <v>56</v>
      </c>
      <c r="Y252" s="124">
        <v>45413</v>
      </c>
      <c r="Z252" s="124">
        <v>45748</v>
      </c>
      <c r="AA252" s="37"/>
      <c r="AB252" s="105" t="s">
        <v>759</v>
      </c>
      <c r="AC252" s="100"/>
      <c r="AD252" s="168"/>
      <c r="AE252" s="35" t="s">
        <v>52</v>
      </c>
      <c r="AF252" s="34">
        <v>320</v>
      </c>
      <c r="AG252" s="33">
        <v>320</v>
      </c>
      <c r="AH252" s="37">
        <v>0</v>
      </c>
      <c r="AI252" s="37">
        <f t="shared" si="10"/>
        <v>0</v>
      </c>
    </row>
    <row r="253" s="2" customFormat="1" ht="131" hidden="1" customHeight="1" spans="1:35">
      <c r="A253" s="33">
        <v>8</v>
      </c>
      <c r="B253" s="34" t="s">
        <v>1611</v>
      </c>
      <c r="C253" s="37" t="s">
        <v>1621</v>
      </c>
      <c r="D253" s="37" t="s">
        <v>1621</v>
      </c>
      <c r="E253" s="37" t="s">
        <v>1648</v>
      </c>
      <c r="F253" s="37" t="s">
        <v>654</v>
      </c>
      <c r="G253" s="44" t="s">
        <v>946</v>
      </c>
      <c r="H253" s="37" t="s">
        <v>48</v>
      </c>
      <c r="I253" s="73" t="s">
        <v>1649</v>
      </c>
      <c r="J253" s="34">
        <v>244</v>
      </c>
      <c r="K253" s="34">
        <v>244</v>
      </c>
      <c r="L253" s="33"/>
      <c r="M253" s="33">
        <v>0</v>
      </c>
      <c r="N253" s="75" t="s">
        <v>1650</v>
      </c>
      <c r="O253" s="73" t="s">
        <v>909</v>
      </c>
      <c r="P253" s="74">
        <v>624</v>
      </c>
      <c r="Q253" s="37" t="s">
        <v>56</v>
      </c>
      <c r="R253" s="37" t="s">
        <v>56</v>
      </c>
      <c r="S253" s="37" t="s">
        <v>52</v>
      </c>
      <c r="T253" s="37" t="s">
        <v>757</v>
      </c>
      <c r="U253" s="37" t="s">
        <v>658</v>
      </c>
      <c r="V253" s="37" t="s">
        <v>775</v>
      </c>
      <c r="W253" s="91">
        <v>13887465176</v>
      </c>
      <c r="X253" s="34" t="s">
        <v>56</v>
      </c>
      <c r="Y253" s="124" t="s">
        <v>4397</v>
      </c>
      <c r="Z253" s="124">
        <v>45748</v>
      </c>
      <c r="AA253" s="37"/>
      <c r="AB253" s="105" t="s">
        <v>759</v>
      </c>
      <c r="AC253" s="100"/>
      <c r="AD253" s="120"/>
      <c r="AE253" s="35" t="s">
        <v>52</v>
      </c>
      <c r="AF253" s="34">
        <v>244</v>
      </c>
      <c r="AG253" s="33">
        <v>244</v>
      </c>
      <c r="AH253" s="37"/>
      <c r="AI253" s="37">
        <f t="shared" si="10"/>
        <v>0</v>
      </c>
    </row>
    <row r="254" s="3" customFormat="1" ht="27" hidden="1" customHeight="1" spans="1:35">
      <c r="A254" s="31" t="s">
        <v>1651</v>
      </c>
      <c r="B254" s="31"/>
      <c r="C254" s="32"/>
      <c r="D254" s="32"/>
      <c r="E254" s="32"/>
      <c r="F254" s="32"/>
      <c r="G254" s="32"/>
      <c r="H254" s="32"/>
      <c r="I254" s="32"/>
      <c r="J254" s="54">
        <f t="shared" ref="J254:M254" si="11">SUM(J255:J847)</f>
        <v>67082.57</v>
      </c>
      <c r="K254" s="54">
        <f t="shared" si="11"/>
        <v>66972.57</v>
      </c>
      <c r="L254" s="54">
        <f t="shared" si="11"/>
        <v>110</v>
      </c>
      <c r="M254" s="54">
        <f t="shared" si="11"/>
        <v>0</v>
      </c>
      <c r="N254" s="52"/>
      <c r="O254" s="52"/>
      <c r="P254" s="163"/>
      <c r="Q254" s="53"/>
      <c r="R254" s="53"/>
      <c r="S254" s="53"/>
      <c r="T254" s="53"/>
      <c r="U254" s="53"/>
      <c r="V254" s="53"/>
      <c r="W254" s="84"/>
      <c r="X254" s="54" t="s">
        <v>56</v>
      </c>
      <c r="Y254" s="99"/>
      <c r="Z254" s="99"/>
      <c r="AA254" s="52"/>
      <c r="AB254" s="102"/>
      <c r="AC254" s="102" t="s">
        <v>41</v>
      </c>
      <c r="AD254" s="53"/>
      <c r="AE254" s="101"/>
      <c r="AF254" s="54">
        <f t="shared" ref="AF254:AI254" si="12">SUM(AF255:AF847)</f>
        <v>67082.57</v>
      </c>
      <c r="AG254" s="54">
        <f t="shared" si="12"/>
        <v>55028.65</v>
      </c>
      <c r="AH254" s="54">
        <f t="shared" si="12"/>
        <v>110</v>
      </c>
      <c r="AI254" s="54">
        <f t="shared" si="12"/>
        <v>11943.92</v>
      </c>
    </row>
    <row r="255" s="13" customFormat="1" ht="183" hidden="1" customHeight="1" spans="1:35">
      <c r="A255" s="33">
        <v>1</v>
      </c>
      <c r="B255" s="34" t="s">
        <v>864</v>
      </c>
      <c r="C255" s="33" t="s">
        <v>1399</v>
      </c>
      <c r="D255" s="33" t="s">
        <v>1400</v>
      </c>
      <c r="E255" s="33" t="s">
        <v>1652</v>
      </c>
      <c r="F255" s="33" t="s">
        <v>223</v>
      </c>
      <c r="G255" s="33" t="s">
        <v>1653</v>
      </c>
      <c r="H255" s="33" t="s">
        <v>48</v>
      </c>
      <c r="I255" s="66" t="s">
        <v>4398</v>
      </c>
      <c r="J255" s="34">
        <v>400</v>
      </c>
      <c r="K255" s="34">
        <v>400</v>
      </c>
      <c r="L255" s="33">
        <v>0</v>
      </c>
      <c r="M255" s="33">
        <v>0</v>
      </c>
      <c r="N255" s="55" t="s">
        <v>1655</v>
      </c>
      <c r="O255" s="55"/>
      <c r="P255" s="56">
        <v>562</v>
      </c>
      <c r="Q255" s="33" t="s">
        <v>52</v>
      </c>
      <c r="R255" s="33" t="s">
        <v>52</v>
      </c>
      <c r="S255" s="33" t="s">
        <v>52</v>
      </c>
      <c r="T255" s="33" t="s">
        <v>53</v>
      </c>
      <c r="U255" s="33" t="s">
        <v>228</v>
      </c>
      <c r="V255" s="33" t="s">
        <v>229</v>
      </c>
      <c r="W255" s="86">
        <v>13408705686</v>
      </c>
      <c r="X255" s="33" t="s">
        <v>56</v>
      </c>
      <c r="Y255" s="104">
        <v>45292</v>
      </c>
      <c r="Z255" s="104">
        <v>45566</v>
      </c>
      <c r="AA255" s="33" t="s">
        <v>1656</v>
      </c>
      <c r="AB255" s="105" t="s">
        <v>58</v>
      </c>
      <c r="AC255" s="112" t="s">
        <v>4314</v>
      </c>
      <c r="AD255" s="33"/>
      <c r="AE255" s="35" t="s">
        <v>52</v>
      </c>
      <c r="AF255" s="34">
        <v>400</v>
      </c>
      <c r="AG255" s="33">
        <v>200</v>
      </c>
      <c r="AH255" s="33">
        <v>0</v>
      </c>
      <c r="AI255" s="33">
        <v>200</v>
      </c>
    </row>
    <row r="256" s="13" customFormat="1" ht="299" hidden="1" customHeight="1" spans="1:35">
      <c r="A256" s="34">
        <v>2</v>
      </c>
      <c r="B256" s="34" t="s">
        <v>864</v>
      </c>
      <c r="C256" s="34" t="s">
        <v>1399</v>
      </c>
      <c r="D256" s="34" t="s">
        <v>1400</v>
      </c>
      <c r="E256" s="34" t="s">
        <v>1657</v>
      </c>
      <c r="F256" s="34" t="s">
        <v>223</v>
      </c>
      <c r="G256" s="34" t="s">
        <v>4399</v>
      </c>
      <c r="H256" s="34" t="s">
        <v>48</v>
      </c>
      <c r="I256" s="58" t="s">
        <v>4400</v>
      </c>
      <c r="J256" s="34">
        <v>300</v>
      </c>
      <c r="K256" s="34">
        <v>300</v>
      </c>
      <c r="L256" s="34">
        <v>0</v>
      </c>
      <c r="M256" s="34">
        <v>0</v>
      </c>
      <c r="N256" s="59" t="s">
        <v>1660</v>
      </c>
      <c r="O256" s="59"/>
      <c r="P256" s="158">
        <v>1857</v>
      </c>
      <c r="Q256" s="34" t="s">
        <v>52</v>
      </c>
      <c r="R256" s="34" t="s">
        <v>52</v>
      </c>
      <c r="S256" s="34" t="s">
        <v>52</v>
      </c>
      <c r="T256" s="34" t="s">
        <v>53</v>
      </c>
      <c r="U256" s="34" t="s">
        <v>228</v>
      </c>
      <c r="V256" s="34" t="s">
        <v>229</v>
      </c>
      <c r="W256" s="87">
        <v>13408705686</v>
      </c>
      <c r="X256" s="33" t="s">
        <v>56</v>
      </c>
      <c r="Y256" s="107">
        <v>45292</v>
      </c>
      <c r="Z256" s="107">
        <v>45566</v>
      </c>
      <c r="AA256" s="34" t="s">
        <v>1661</v>
      </c>
      <c r="AB256" s="105" t="s">
        <v>58</v>
      </c>
      <c r="AC256" s="112" t="s">
        <v>4314</v>
      </c>
      <c r="AD256" s="33"/>
      <c r="AE256" s="35" t="s">
        <v>52</v>
      </c>
      <c r="AF256" s="34">
        <v>300</v>
      </c>
      <c r="AG256" s="34">
        <v>200</v>
      </c>
      <c r="AH256" s="34">
        <v>0</v>
      </c>
      <c r="AI256" s="34">
        <v>100</v>
      </c>
    </row>
    <row r="257" s="13" customFormat="1" ht="69" hidden="1" customHeight="1" spans="1:35">
      <c r="A257" s="34">
        <v>3</v>
      </c>
      <c r="B257" s="34" t="s">
        <v>864</v>
      </c>
      <c r="C257" s="34" t="s">
        <v>1399</v>
      </c>
      <c r="D257" s="34" t="s">
        <v>1400</v>
      </c>
      <c r="E257" s="34" t="s">
        <v>1662</v>
      </c>
      <c r="F257" s="34" t="s">
        <v>121</v>
      </c>
      <c r="G257" s="34" t="s">
        <v>1663</v>
      </c>
      <c r="H257" s="34" t="s">
        <v>48</v>
      </c>
      <c r="I257" s="59" t="s">
        <v>1664</v>
      </c>
      <c r="J257" s="34">
        <v>400</v>
      </c>
      <c r="K257" s="34">
        <v>400</v>
      </c>
      <c r="L257" s="34"/>
      <c r="M257" s="34"/>
      <c r="N257" s="59" t="s">
        <v>1665</v>
      </c>
      <c r="O257" s="59"/>
      <c r="P257" s="158">
        <v>530</v>
      </c>
      <c r="Q257" s="46" t="s">
        <v>52</v>
      </c>
      <c r="R257" s="34" t="s">
        <v>52</v>
      </c>
      <c r="S257" s="34"/>
      <c r="T257" s="34" t="s">
        <v>53</v>
      </c>
      <c r="U257" s="34" t="s">
        <v>125</v>
      </c>
      <c r="V257" s="34" t="s">
        <v>126</v>
      </c>
      <c r="W257" s="87">
        <v>18725485666</v>
      </c>
      <c r="X257" s="33" t="s">
        <v>56</v>
      </c>
      <c r="Y257" s="107">
        <v>45413</v>
      </c>
      <c r="Z257" s="107">
        <v>45505</v>
      </c>
      <c r="AA257" s="34" t="s">
        <v>1666</v>
      </c>
      <c r="AB257" s="105" t="s">
        <v>58</v>
      </c>
      <c r="AC257" s="112" t="s">
        <v>4314</v>
      </c>
      <c r="AD257" s="33"/>
      <c r="AE257" s="35" t="s">
        <v>52</v>
      </c>
      <c r="AF257" s="34">
        <v>400</v>
      </c>
      <c r="AG257" s="34">
        <v>200</v>
      </c>
      <c r="AH257" s="34"/>
      <c r="AI257" s="34">
        <v>200</v>
      </c>
    </row>
    <row r="258" s="13" customFormat="1" ht="82" hidden="1" customHeight="1" spans="1:35">
      <c r="A258" s="33">
        <v>4</v>
      </c>
      <c r="B258" s="34" t="s">
        <v>864</v>
      </c>
      <c r="C258" s="34" t="s">
        <v>1399</v>
      </c>
      <c r="D258" s="34" t="s">
        <v>1400</v>
      </c>
      <c r="E258" s="34" t="s">
        <v>4401</v>
      </c>
      <c r="F258" s="34" t="s">
        <v>121</v>
      </c>
      <c r="G258" s="34" t="s">
        <v>4402</v>
      </c>
      <c r="H258" s="34" t="s">
        <v>48</v>
      </c>
      <c r="I258" s="59" t="s">
        <v>4403</v>
      </c>
      <c r="J258" s="34">
        <v>120</v>
      </c>
      <c r="K258" s="34">
        <v>120</v>
      </c>
      <c r="L258" s="34"/>
      <c r="M258" s="34"/>
      <c r="N258" s="58" t="s">
        <v>4404</v>
      </c>
      <c r="O258" s="59"/>
      <c r="P258" s="158">
        <v>300</v>
      </c>
      <c r="Q258" s="46" t="s">
        <v>52</v>
      </c>
      <c r="R258" s="34" t="s">
        <v>52</v>
      </c>
      <c r="S258" s="34"/>
      <c r="T258" s="34" t="s">
        <v>53</v>
      </c>
      <c r="U258" s="34" t="s">
        <v>125</v>
      </c>
      <c r="V258" s="34" t="s">
        <v>126</v>
      </c>
      <c r="W258" s="87">
        <v>18725485666</v>
      </c>
      <c r="X258" s="33" t="s">
        <v>56</v>
      </c>
      <c r="Y258" s="107">
        <v>45413</v>
      </c>
      <c r="Z258" s="107">
        <v>45474</v>
      </c>
      <c r="AA258" s="34" t="s">
        <v>1666</v>
      </c>
      <c r="AB258" s="105" t="s">
        <v>58</v>
      </c>
      <c r="AC258" s="112" t="s">
        <v>4314</v>
      </c>
      <c r="AD258" s="33"/>
      <c r="AE258" s="35" t="s">
        <v>52</v>
      </c>
      <c r="AF258" s="34">
        <v>120</v>
      </c>
      <c r="AG258" s="34">
        <v>120</v>
      </c>
      <c r="AH258" s="34"/>
      <c r="AI258" s="34">
        <v>0</v>
      </c>
    </row>
    <row r="259" s="13" customFormat="1" ht="106" hidden="1" customHeight="1" spans="1:35">
      <c r="A259" s="34">
        <v>5</v>
      </c>
      <c r="B259" s="34" t="s">
        <v>864</v>
      </c>
      <c r="C259" s="34" t="s">
        <v>1399</v>
      </c>
      <c r="D259" s="34" t="s">
        <v>1400</v>
      </c>
      <c r="E259" s="34" t="s">
        <v>1673</v>
      </c>
      <c r="F259" s="34" t="s">
        <v>450</v>
      </c>
      <c r="G259" s="34" t="s">
        <v>4405</v>
      </c>
      <c r="H259" s="34" t="s">
        <v>48</v>
      </c>
      <c r="I259" s="59" t="s">
        <v>1675</v>
      </c>
      <c r="J259" s="34">
        <v>300</v>
      </c>
      <c r="K259" s="34">
        <v>300</v>
      </c>
      <c r="L259" s="34">
        <v>0</v>
      </c>
      <c r="M259" s="34">
        <v>0</v>
      </c>
      <c r="N259" s="59" t="s">
        <v>1676</v>
      </c>
      <c r="O259" s="59"/>
      <c r="P259" s="158">
        <v>1876</v>
      </c>
      <c r="Q259" s="34" t="s">
        <v>52</v>
      </c>
      <c r="R259" s="34" t="s">
        <v>52</v>
      </c>
      <c r="S259" s="34" t="s">
        <v>52</v>
      </c>
      <c r="T259" s="34" t="s">
        <v>53</v>
      </c>
      <c r="U259" s="34" t="s">
        <v>454</v>
      </c>
      <c r="V259" s="34" t="s">
        <v>455</v>
      </c>
      <c r="W259" s="87">
        <v>18387480109</v>
      </c>
      <c r="X259" s="33" t="s">
        <v>56</v>
      </c>
      <c r="Y259" s="107">
        <v>45323</v>
      </c>
      <c r="Z259" s="107">
        <v>45627</v>
      </c>
      <c r="AA259" s="34" t="s">
        <v>97</v>
      </c>
      <c r="AB259" s="105" t="s">
        <v>58</v>
      </c>
      <c r="AC259" s="112" t="s">
        <v>4314</v>
      </c>
      <c r="AD259" s="33"/>
      <c r="AE259" s="35" t="s">
        <v>52</v>
      </c>
      <c r="AF259" s="34">
        <v>300</v>
      </c>
      <c r="AG259" s="34">
        <v>200</v>
      </c>
      <c r="AH259" s="34">
        <v>0</v>
      </c>
      <c r="AI259" s="34">
        <v>100</v>
      </c>
    </row>
    <row r="260" s="13" customFormat="1" ht="117" hidden="1" customHeight="1" spans="1:35">
      <c r="A260" s="34">
        <v>6</v>
      </c>
      <c r="B260" s="34" t="s">
        <v>864</v>
      </c>
      <c r="C260" s="34" t="s">
        <v>1399</v>
      </c>
      <c r="D260" s="34" t="s">
        <v>1400</v>
      </c>
      <c r="E260" s="34" t="s">
        <v>1677</v>
      </c>
      <c r="F260" s="34" t="s">
        <v>450</v>
      </c>
      <c r="G260" s="34" t="s">
        <v>4406</v>
      </c>
      <c r="H260" s="34" t="s">
        <v>48</v>
      </c>
      <c r="I260" s="59" t="s">
        <v>1678</v>
      </c>
      <c r="J260" s="34">
        <v>300</v>
      </c>
      <c r="K260" s="34">
        <v>300</v>
      </c>
      <c r="L260" s="34">
        <v>0</v>
      </c>
      <c r="M260" s="34">
        <v>0</v>
      </c>
      <c r="N260" s="59" t="s">
        <v>1679</v>
      </c>
      <c r="O260" s="59"/>
      <c r="P260" s="158">
        <v>2408</v>
      </c>
      <c r="Q260" s="34" t="s">
        <v>52</v>
      </c>
      <c r="R260" s="34" t="s">
        <v>52</v>
      </c>
      <c r="S260" s="34" t="s">
        <v>52</v>
      </c>
      <c r="T260" s="34" t="s">
        <v>53</v>
      </c>
      <c r="U260" s="34" t="s">
        <v>454</v>
      </c>
      <c r="V260" s="34" t="s">
        <v>455</v>
      </c>
      <c r="W260" s="87">
        <v>18387480110</v>
      </c>
      <c r="X260" s="33" t="s">
        <v>56</v>
      </c>
      <c r="Y260" s="107">
        <v>45324</v>
      </c>
      <c r="Z260" s="107">
        <v>45628</v>
      </c>
      <c r="AA260" s="34" t="s">
        <v>97</v>
      </c>
      <c r="AB260" s="105" t="s">
        <v>58</v>
      </c>
      <c r="AC260" s="112" t="s">
        <v>4314</v>
      </c>
      <c r="AD260" s="33"/>
      <c r="AE260" s="35" t="s">
        <v>52</v>
      </c>
      <c r="AF260" s="34">
        <v>300</v>
      </c>
      <c r="AG260" s="34">
        <v>200</v>
      </c>
      <c r="AH260" s="34">
        <v>0</v>
      </c>
      <c r="AI260" s="34">
        <v>100</v>
      </c>
    </row>
    <row r="261" s="13" customFormat="1" ht="119" hidden="1" customHeight="1" spans="1:35">
      <c r="A261" s="33">
        <v>7</v>
      </c>
      <c r="B261" s="34" t="s">
        <v>864</v>
      </c>
      <c r="C261" s="34" t="s">
        <v>1399</v>
      </c>
      <c r="D261" s="34" t="s">
        <v>1400</v>
      </c>
      <c r="E261" s="34" t="s">
        <v>1680</v>
      </c>
      <c r="F261" s="34" t="s">
        <v>292</v>
      </c>
      <c r="G261" s="34" t="s">
        <v>1681</v>
      </c>
      <c r="H261" s="34" t="s">
        <v>48</v>
      </c>
      <c r="I261" s="59" t="s">
        <v>4407</v>
      </c>
      <c r="J261" s="34">
        <v>300</v>
      </c>
      <c r="K261" s="34">
        <v>300</v>
      </c>
      <c r="L261" s="34">
        <v>0</v>
      </c>
      <c r="M261" s="34">
        <v>0</v>
      </c>
      <c r="N261" s="58" t="s">
        <v>1683</v>
      </c>
      <c r="O261" s="59"/>
      <c r="P261" s="158" t="s">
        <v>4408</v>
      </c>
      <c r="Q261" s="34" t="s">
        <v>52</v>
      </c>
      <c r="R261" s="34" t="s">
        <v>52</v>
      </c>
      <c r="S261" s="34" t="s">
        <v>52</v>
      </c>
      <c r="T261" s="34" t="s">
        <v>53</v>
      </c>
      <c r="U261" s="34" t="s">
        <v>297</v>
      </c>
      <c r="V261" s="34" t="s">
        <v>298</v>
      </c>
      <c r="W261" s="87">
        <v>18008741541</v>
      </c>
      <c r="X261" s="33" t="s">
        <v>56</v>
      </c>
      <c r="Y261" s="107">
        <v>45352</v>
      </c>
      <c r="Z261" s="107">
        <v>45627</v>
      </c>
      <c r="AA261" s="34" t="s">
        <v>97</v>
      </c>
      <c r="AB261" s="105" t="s">
        <v>58</v>
      </c>
      <c r="AC261" s="112" t="s">
        <v>4314</v>
      </c>
      <c r="AD261" s="33"/>
      <c r="AE261" s="35" t="s">
        <v>52</v>
      </c>
      <c r="AF261" s="34">
        <v>300</v>
      </c>
      <c r="AG261" s="34">
        <v>200</v>
      </c>
      <c r="AH261" s="34">
        <v>0</v>
      </c>
      <c r="AI261" s="34">
        <v>100</v>
      </c>
    </row>
    <row r="262" s="13" customFormat="1" ht="202" hidden="1" customHeight="1" spans="1:35">
      <c r="A262" s="34">
        <v>8</v>
      </c>
      <c r="B262" s="34" t="s">
        <v>864</v>
      </c>
      <c r="C262" s="34" t="s">
        <v>1399</v>
      </c>
      <c r="D262" s="34" t="s">
        <v>1400</v>
      </c>
      <c r="E262" s="34" t="s">
        <v>1685</v>
      </c>
      <c r="F262" s="34" t="s">
        <v>591</v>
      </c>
      <c r="G262" s="34" t="s">
        <v>4409</v>
      </c>
      <c r="H262" s="34" t="s">
        <v>48</v>
      </c>
      <c r="I262" s="59" t="s">
        <v>4410</v>
      </c>
      <c r="J262" s="34">
        <v>300</v>
      </c>
      <c r="K262" s="34">
        <v>300</v>
      </c>
      <c r="L262" s="34">
        <v>0</v>
      </c>
      <c r="M262" s="34">
        <v>0</v>
      </c>
      <c r="N262" s="59" t="s">
        <v>1688</v>
      </c>
      <c r="O262" s="59"/>
      <c r="P262" s="158">
        <v>975</v>
      </c>
      <c r="Q262" s="34" t="s">
        <v>52</v>
      </c>
      <c r="R262" s="34" t="s">
        <v>52</v>
      </c>
      <c r="S262" s="34" t="s">
        <v>52</v>
      </c>
      <c r="T262" s="34" t="s">
        <v>53</v>
      </c>
      <c r="U262" s="34" t="s">
        <v>597</v>
      </c>
      <c r="V262" s="34" t="s">
        <v>598</v>
      </c>
      <c r="W262" s="87" t="s">
        <v>1689</v>
      </c>
      <c r="X262" s="33" t="s">
        <v>56</v>
      </c>
      <c r="Y262" s="107">
        <v>45352</v>
      </c>
      <c r="Z262" s="107">
        <v>45627</v>
      </c>
      <c r="AA262" s="34" t="s">
        <v>97</v>
      </c>
      <c r="AB262" s="105" t="s">
        <v>58</v>
      </c>
      <c r="AC262" s="112" t="s">
        <v>4314</v>
      </c>
      <c r="AD262" s="33"/>
      <c r="AE262" s="35" t="s">
        <v>52</v>
      </c>
      <c r="AF262" s="34">
        <v>300</v>
      </c>
      <c r="AG262" s="34">
        <v>200</v>
      </c>
      <c r="AH262" s="34">
        <v>0</v>
      </c>
      <c r="AI262" s="34">
        <v>100</v>
      </c>
    </row>
    <row r="263" s="13" customFormat="1" ht="90" hidden="1" customHeight="1" spans="1:35">
      <c r="A263" s="34">
        <v>9</v>
      </c>
      <c r="B263" s="34" t="s">
        <v>864</v>
      </c>
      <c r="C263" s="34" t="s">
        <v>1399</v>
      </c>
      <c r="D263" s="34" t="s">
        <v>1400</v>
      </c>
      <c r="E263" s="34" t="s">
        <v>1690</v>
      </c>
      <c r="F263" s="34" t="s">
        <v>256</v>
      </c>
      <c r="G263" s="34" t="s">
        <v>1691</v>
      </c>
      <c r="H263" s="34" t="s">
        <v>48</v>
      </c>
      <c r="I263" s="59" t="s">
        <v>1692</v>
      </c>
      <c r="J263" s="34">
        <v>300</v>
      </c>
      <c r="K263" s="34">
        <v>300</v>
      </c>
      <c r="L263" s="34">
        <v>0</v>
      </c>
      <c r="M263" s="34">
        <v>0</v>
      </c>
      <c r="N263" s="59" t="s">
        <v>1693</v>
      </c>
      <c r="O263" s="59"/>
      <c r="P263" s="56" t="s">
        <v>1694</v>
      </c>
      <c r="Q263" s="34" t="s">
        <v>52</v>
      </c>
      <c r="R263" s="34" t="s">
        <v>52</v>
      </c>
      <c r="S263" s="34" t="s">
        <v>52</v>
      </c>
      <c r="T263" s="34" t="s">
        <v>53</v>
      </c>
      <c r="U263" s="34" t="s">
        <v>261</v>
      </c>
      <c r="V263" s="34" t="s">
        <v>730</v>
      </c>
      <c r="W263" s="87">
        <v>15974665480</v>
      </c>
      <c r="X263" s="33" t="s">
        <v>56</v>
      </c>
      <c r="Y263" s="107">
        <v>45292</v>
      </c>
      <c r="Z263" s="107">
        <v>45627</v>
      </c>
      <c r="AA263" s="34" t="s">
        <v>97</v>
      </c>
      <c r="AB263" s="105" t="s">
        <v>58</v>
      </c>
      <c r="AC263" s="112" t="s">
        <v>4314</v>
      </c>
      <c r="AD263" s="33"/>
      <c r="AE263" s="35" t="s">
        <v>52</v>
      </c>
      <c r="AF263" s="34">
        <v>300</v>
      </c>
      <c r="AG263" s="34">
        <v>200</v>
      </c>
      <c r="AH263" s="34">
        <v>0</v>
      </c>
      <c r="AI263" s="34">
        <v>100</v>
      </c>
    </row>
    <row r="264" s="13" customFormat="1" ht="134" hidden="1" customHeight="1" spans="1:35">
      <c r="A264" s="33">
        <v>10</v>
      </c>
      <c r="B264" s="34" t="s">
        <v>864</v>
      </c>
      <c r="C264" s="33" t="s">
        <v>1399</v>
      </c>
      <c r="D264" s="33" t="s">
        <v>1400</v>
      </c>
      <c r="E264" s="33" t="s">
        <v>1695</v>
      </c>
      <c r="F264" s="33" t="s">
        <v>112</v>
      </c>
      <c r="G264" s="33" t="s">
        <v>4411</v>
      </c>
      <c r="H264" s="33" t="s">
        <v>48</v>
      </c>
      <c r="I264" s="55" t="s">
        <v>1697</v>
      </c>
      <c r="J264" s="34">
        <v>100</v>
      </c>
      <c r="K264" s="34">
        <v>100</v>
      </c>
      <c r="L264" s="33">
        <v>0</v>
      </c>
      <c r="M264" s="33">
        <v>0</v>
      </c>
      <c r="N264" s="66" t="s">
        <v>1698</v>
      </c>
      <c r="O264" s="55"/>
      <c r="P264" s="56" t="s">
        <v>1699</v>
      </c>
      <c r="Q264" s="33" t="s">
        <v>52</v>
      </c>
      <c r="R264" s="33" t="s">
        <v>52</v>
      </c>
      <c r="S264" s="33" t="s">
        <v>52</v>
      </c>
      <c r="T264" s="33" t="s">
        <v>53</v>
      </c>
      <c r="U264" s="33" t="s">
        <v>118</v>
      </c>
      <c r="V264" s="33" t="s">
        <v>119</v>
      </c>
      <c r="W264" s="86">
        <v>13769875596</v>
      </c>
      <c r="X264" s="33" t="s">
        <v>56</v>
      </c>
      <c r="Y264" s="104">
        <v>45292</v>
      </c>
      <c r="Z264" s="104">
        <v>45627</v>
      </c>
      <c r="AA264" s="33"/>
      <c r="AB264" s="105" t="s">
        <v>58</v>
      </c>
      <c r="AC264" s="182"/>
      <c r="AD264" s="33"/>
      <c r="AE264" s="35" t="s">
        <v>52</v>
      </c>
      <c r="AF264" s="34">
        <v>100</v>
      </c>
      <c r="AG264" s="33">
        <v>100</v>
      </c>
      <c r="AH264" s="33">
        <v>0</v>
      </c>
      <c r="AI264" s="33">
        <v>0</v>
      </c>
    </row>
    <row r="265" s="13" customFormat="1" ht="207" hidden="1" customHeight="1" spans="1:35">
      <c r="A265" s="34">
        <v>11</v>
      </c>
      <c r="B265" s="34" t="s">
        <v>864</v>
      </c>
      <c r="C265" s="33" t="s">
        <v>1399</v>
      </c>
      <c r="D265" s="33" t="s">
        <v>1400</v>
      </c>
      <c r="E265" s="33" t="s">
        <v>1700</v>
      </c>
      <c r="F265" s="33" t="s">
        <v>366</v>
      </c>
      <c r="G265" s="33" t="s">
        <v>1701</v>
      </c>
      <c r="H265" s="33" t="s">
        <v>48</v>
      </c>
      <c r="I265" s="55" t="s">
        <v>4412</v>
      </c>
      <c r="J265" s="34">
        <v>285</v>
      </c>
      <c r="K265" s="34">
        <v>285</v>
      </c>
      <c r="L265" s="33">
        <v>0</v>
      </c>
      <c r="M265" s="33">
        <v>0</v>
      </c>
      <c r="N265" s="55" t="s">
        <v>4413</v>
      </c>
      <c r="O265" s="55"/>
      <c r="P265" s="56" t="s">
        <v>1704</v>
      </c>
      <c r="Q265" s="33" t="s">
        <v>52</v>
      </c>
      <c r="R265" s="33" t="s">
        <v>52</v>
      </c>
      <c r="S265" s="33" t="s">
        <v>52</v>
      </c>
      <c r="T265" s="33" t="s">
        <v>53</v>
      </c>
      <c r="U265" s="33" t="s">
        <v>371</v>
      </c>
      <c r="V265" s="37" t="s">
        <v>372</v>
      </c>
      <c r="W265" s="91">
        <v>13988998197</v>
      </c>
      <c r="X265" s="33" t="s">
        <v>56</v>
      </c>
      <c r="Y265" s="104">
        <v>45292</v>
      </c>
      <c r="Z265" s="104">
        <v>45627</v>
      </c>
      <c r="AA265" s="33"/>
      <c r="AB265" s="105" t="s">
        <v>58</v>
      </c>
      <c r="AC265" s="182"/>
      <c r="AD265" s="51"/>
      <c r="AE265" s="35" t="s">
        <v>52</v>
      </c>
      <c r="AF265" s="34">
        <v>285</v>
      </c>
      <c r="AG265" s="33">
        <v>200</v>
      </c>
      <c r="AH265" s="33">
        <v>0</v>
      </c>
      <c r="AI265" s="33">
        <v>85</v>
      </c>
    </row>
    <row r="266" s="4" customFormat="1" ht="237" customHeight="1" spans="1:35">
      <c r="A266" s="34">
        <v>12</v>
      </c>
      <c r="B266" s="34" t="s">
        <v>864</v>
      </c>
      <c r="C266" s="37" t="s">
        <v>1399</v>
      </c>
      <c r="D266" s="37" t="s">
        <v>1400</v>
      </c>
      <c r="E266" s="37" t="s">
        <v>1705</v>
      </c>
      <c r="F266" s="37" t="s">
        <v>46</v>
      </c>
      <c r="G266" s="37" t="s">
        <v>1706</v>
      </c>
      <c r="H266" s="37" t="s">
        <v>48</v>
      </c>
      <c r="I266" s="73" t="s">
        <v>1707</v>
      </c>
      <c r="J266" s="34">
        <v>650</v>
      </c>
      <c r="K266" s="34">
        <v>650</v>
      </c>
      <c r="L266" s="33">
        <v>0</v>
      </c>
      <c r="M266" s="33">
        <v>0</v>
      </c>
      <c r="N266" s="73" t="s">
        <v>1708</v>
      </c>
      <c r="O266" s="73"/>
      <c r="P266" s="171" t="s">
        <v>1709</v>
      </c>
      <c r="Q266" s="37" t="s">
        <v>52</v>
      </c>
      <c r="R266" s="37" t="s">
        <v>52</v>
      </c>
      <c r="S266" s="37" t="s">
        <v>52</v>
      </c>
      <c r="T266" s="37" t="s">
        <v>53</v>
      </c>
      <c r="U266" s="37" t="s">
        <v>447</v>
      </c>
      <c r="V266" s="37" t="s">
        <v>448</v>
      </c>
      <c r="W266" s="91">
        <v>15187916398</v>
      </c>
      <c r="X266" s="33" t="s">
        <v>56</v>
      </c>
      <c r="Y266" s="124">
        <v>45301</v>
      </c>
      <c r="Z266" s="124">
        <v>45636</v>
      </c>
      <c r="AA266" s="37"/>
      <c r="AB266" s="105" t="s">
        <v>58</v>
      </c>
      <c r="AC266" s="102"/>
      <c r="AD266" s="37"/>
      <c r="AE266" s="35" t="s">
        <v>52</v>
      </c>
      <c r="AF266" s="34">
        <v>650</v>
      </c>
      <c r="AG266" s="33">
        <v>200</v>
      </c>
      <c r="AH266" s="37">
        <v>0</v>
      </c>
      <c r="AI266" s="37">
        <v>450</v>
      </c>
    </row>
    <row r="267" s="13" customFormat="1" ht="107" hidden="1" customHeight="1" spans="1:35">
      <c r="A267" s="33">
        <v>13</v>
      </c>
      <c r="B267" s="34" t="s">
        <v>864</v>
      </c>
      <c r="C267" s="33" t="s">
        <v>1399</v>
      </c>
      <c r="D267" s="33" t="s">
        <v>1400</v>
      </c>
      <c r="E267" s="33" t="s">
        <v>1710</v>
      </c>
      <c r="F267" s="33" t="s">
        <v>198</v>
      </c>
      <c r="G267" s="33" t="s">
        <v>1711</v>
      </c>
      <c r="H267" s="33" t="s">
        <v>48</v>
      </c>
      <c r="I267" s="55" t="s">
        <v>4414</v>
      </c>
      <c r="J267" s="34">
        <v>92</v>
      </c>
      <c r="K267" s="34">
        <v>92</v>
      </c>
      <c r="L267" s="33">
        <v>0</v>
      </c>
      <c r="M267" s="33">
        <v>0</v>
      </c>
      <c r="N267" s="55" t="s">
        <v>1713</v>
      </c>
      <c r="O267" s="55"/>
      <c r="P267" s="67">
        <v>6950</v>
      </c>
      <c r="Q267" s="33" t="s">
        <v>52</v>
      </c>
      <c r="R267" s="33" t="s">
        <v>52</v>
      </c>
      <c r="S267" s="33" t="s">
        <v>52</v>
      </c>
      <c r="T267" s="33" t="s">
        <v>53</v>
      </c>
      <c r="U267" s="33" t="s">
        <v>203</v>
      </c>
      <c r="V267" s="33" t="s">
        <v>204</v>
      </c>
      <c r="W267" s="86">
        <v>15887905589</v>
      </c>
      <c r="X267" s="33" t="s">
        <v>56</v>
      </c>
      <c r="Y267" s="104">
        <v>45292</v>
      </c>
      <c r="Z267" s="104">
        <v>45473</v>
      </c>
      <c r="AA267" s="33"/>
      <c r="AB267" s="105" t="s">
        <v>58</v>
      </c>
      <c r="AC267" s="182"/>
      <c r="AD267" s="33"/>
      <c r="AE267" s="35" t="s">
        <v>52</v>
      </c>
      <c r="AF267" s="34">
        <v>92</v>
      </c>
      <c r="AG267" s="33">
        <v>92</v>
      </c>
      <c r="AH267" s="33">
        <v>0</v>
      </c>
      <c r="AI267" s="33">
        <v>0</v>
      </c>
    </row>
    <row r="268" s="13" customFormat="1" ht="165" hidden="1" customHeight="1" spans="1:35">
      <c r="A268" s="34">
        <v>14</v>
      </c>
      <c r="B268" s="34" t="s">
        <v>864</v>
      </c>
      <c r="C268" s="33" t="s">
        <v>1399</v>
      </c>
      <c r="D268" s="33" t="s">
        <v>1400</v>
      </c>
      <c r="E268" s="33" t="s">
        <v>1714</v>
      </c>
      <c r="F268" s="33" t="s">
        <v>366</v>
      </c>
      <c r="G268" s="33" t="s">
        <v>1715</v>
      </c>
      <c r="H268" s="33" t="s">
        <v>48</v>
      </c>
      <c r="I268" s="66" t="s">
        <v>4415</v>
      </c>
      <c r="J268" s="34">
        <v>300</v>
      </c>
      <c r="K268" s="34">
        <v>300</v>
      </c>
      <c r="L268" s="33">
        <v>0</v>
      </c>
      <c r="M268" s="33">
        <v>0</v>
      </c>
      <c r="N268" s="55" t="s">
        <v>1717</v>
      </c>
      <c r="O268" s="55"/>
      <c r="P268" s="56" t="s">
        <v>1718</v>
      </c>
      <c r="Q268" s="33" t="s">
        <v>52</v>
      </c>
      <c r="R268" s="33" t="s">
        <v>52</v>
      </c>
      <c r="S268" s="33" t="s">
        <v>52</v>
      </c>
      <c r="T268" s="33" t="s">
        <v>53</v>
      </c>
      <c r="U268" s="33" t="s">
        <v>371</v>
      </c>
      <c r="V268" s="37" t="s">
        <v>372</v>
      </c>
      <c r="W268" s="91">
        <v>13988998197</v>
      </c>
      <c r="X268" s="33" t="s">
        <v>56</v>
      </c>
      <c r="Y268" s="104">
        <v>45292</v>
      </c>
      <c r="Z268" s="104">
        <v>45627</v>
      </c>
      <c r="AA268" s="33"/>
      <c r="AB268" s="105" t="s">
        <v>58</v>
      </c>
      <c r="AC268" s="182"/>
      <c r="AD268" s="33"/>
      <c r="AE268" s="35" t="s">
        <v>52</v>
      </c>
      <c r="AF268" s="34">
        <v>300</v>
      </c>
      <c r="AG268" s="33">
        <v>200</v>
      </c>
      <c r="AH268" s="33">
        <v>0</v>
      </c>
      <c r="AI268" s="33">
        <v>100</v>
      </c>
    </row>
    <row r="269" s="13" customFormat="1" ht="103" hidden="1" customHeight="1" spans="1:35">
      <c r="A269" s="34">
        <v>15</v>
      </c>
      <c r="B269" s="34" t="s">
        <v>864</v>
      </c>
      <c r="C269" s="33" t="s">
        <v>1399</v>
      </c>
      <c r="D269" s="33" t="s">
        <v>1400</v>
      </c>
      <c r="E269" s="33" t="s">
        <v>1720</v>
      </c>
      <c r="F269" s="33" t="s">
        <v>207</v>
      </c>
      <c r="G269" s="33" t="s">
        <v>1721</v>
      </c>
      <c r="H269" s="33" t="s">
        <v>48</v>
      </c>
      <c r="I269" s="55" t="s">
        <v>4416</v>
      </c>
      <c r="J269" s="34">
        <v>300</v>
      </c>
      <c r="K269" s="34">
        <v>300</v>
      </c>
      <c r="L269" s="33">
        <v>0</v>
      </c>
      <c r="M269" s="33">
        <v>0</v>
      </c>
      <c r="N269" s="55" t="s">
        <v>1723</v>
      </c>
      <c r="O269" s="55"/>
      <c r="P269" s="56" t="s">
        <v>1724</v>
      </c>
      <c r="Q269" s="33" t="s">
        <v>52</v>
      </c>
      <c r="R269" s="33" t="s">
        <v>52</v>
      </c>
      <c r="S269" s="33" t="s">
        <v>52</v>
      </c>
      <c r="T269" s="33" t="s">
        <v>53</v>
      </c>
      <c r="U269" s="33" t="s">
        <v>212</v>
      </c>
      <c r="V269" s="33" t="s">
        <v>213</v>
      </c>
      <c r="W269" s="86">
        <v>13529597887</v>
      </c>
      <c r="X269" s="33" t="s">
        <v>56</v>
      </c>
      <c r="Y269" s="104">
        <v>45352</v>
      </c>
      <c r="Z269" s="104">
        <v>45627</v>
      </c>
      <c r="AA269" s="33"/>
      <c r="AB269" s="105" t="s">
        <v>58</v>
      </c>
      <c r="AC269" s="182"/>
      <c r="AD269" s="33"/>
      <c r="AE269" s="35" t="s">
        <v>52</v>
      </c>
      <c r="AF269" s="34">
        <v>300</v>
      </c>
      <c r="AG269" s="33">
        <v>200</v>
      </c>
      <c r="AH269" s="33">
        <v>0</v>
      </c>
      <c r="AI269" s="33">
        <v>100</v>
      </c>
    </row>
    <row r="270" s="4" customFormat="1" ht="172" hidden="1" customHeight="1" spans="1:35">
      <c r="A270" s="33">
        <v>16</v>
      </c>
      <c r="B270" s="34" t="s">
        <v>864</v>
      </c>
      <c r="C270" s="37" t="s">
        <v>1399</v>
      </c>
      <c r="D270" s="37" t="s">
        <v>1400</v>
      </c>
      <c r="E270" s="37" t="s">
        <v>1726</v>
      </c>
      <c r="F270" s="37" t="s">
        <v>91</v>
      </c>
      <c r="G270" s="37" t="s">
        <v>91</v>
      </c>
      <c r="H270" s="37" t="s">
        <v>48</v>
      </c>
      <c r="I270" s="73" t="s">
        <v>4417</v>
      </c>
      <c r="J270" s="34">
        <v>650</v>
      </c>
      <c r="K270" s="34">
        <v>650</v>
      </c>
      <c r="L270" s="33">
        <v>0</v>
      </c>
      <c r="M270" s="33">
        <v>0</v>
      </c>
      <c r="N270" s="73" t="s">
        <v>1728</v>
      </c>
      <c r="O270" s="73"/>
      <c r="P270" s="171" t="s">
        <v>1729</v>
      </c>
      <c r="Q270" s="37" t="s">
        <v>52</v>
      </c>
      <c r="R270" s="37" t="s">
        <v>52</v>
      </c>
      <c r="S270" s="37" t="s">
        <v>52</v>
      </c>
      <c r="T270" s="37" t="s">
        <v>53</v>
      </c>
      <c r="U270" s="37" t="s">
        <v>95</v>
      </c>
      <c r="V270" s="37" t="s">
        <v>96</v>
      </c>
      <c r="W270" s="91">
        <v>13648747575</v>
      </c>
      <c r="X270" s="33" t="s">
        <v>56</v>
      </c>
      <c r="Y270" s="124">
        <v>45383</v>
      </c>
      <c r="Z270" s="124">
        <v>45474</v>
      </c>
      <c r="AA270" s="37"/>
      <c r="AB270" s="105" t="s">
        <v>58</v>
      </c>
      <c r="AC270" s="102"/>
      <c r="AD270" s="37"/>
      <c r="AE270" s="35" t="s">
        <v>52</v>
      </c>
      <c r="AF270" s="34">
        <v>650</v>
      </c>
      <c r="AG270" s="33">
        <v>200</v>
      </c>
      <c r="AH270" s="37">
        <v>0</v>
      </c>
      <c r="AI270" s="37">
        <v>450</v>
      </c>
    </row>
    <row r="271" s="4" customFormat="1" ht="145" hidden="1" customHeight="1" spans="1:232">
      <c r="A271" s="34">
        <v>17</v>
      </c>
      <c r="B271" s="34" t="s">
        <v>864</v>
      </c>
      <c r="C271" s="33" t="s">
        <v>1399</v>
      </c>
      <c r="D271" s="33" t="s">
        <v>1400</v>
      </c>
      <c r="E271" s="33" t="s">
        <v>1731</v>
      </c>
      <c r="F271" s="33" t="s">
        <v>207</v>
      </c>
      <c r="G271" s="33" t="s">
        <v>4418</v>
      </c>
      <c r="H271" s="33" t="s">
        <v>48</v>
      </c>
      <c r="I271" s="55" t="s">
        <v>1733</v>
      </c>
      <c r="J271" s="34">
        <v>180</v>
      </c>
      <c r="K271" s="34">
        <v>180</v>
      </c>
      <c r="L271" s="33">
        <v>0</v>
      </c>
      <c r="M271" s="33">
        <v>0</v>
      </c>
      <c r="N271" s="55" t="s">
        <v>1734</v>
      </c>
      <c r="O271" s="55"/>
      <c r="P271" s="56" t="s">
        <v>1735</v>
      </c>
      <c r="Q271" s="33" t="s">
        <v>52</v>
      </c>
      <c r="R271" s="33" t="s">
        <v>52</v>
      </c>
      <c r="S271" s="33" t="s">
        <v>52</v>
      </c>
      <c r="T271" s="33" t="s">
        <v>53</v>
      </c>
      <c r="U271" s="33" t="s">
        <v>212</v>
      </c>
      <c r="V271" s="33" t="s">
        <v>213</v>
      </c>
      <c r="W271" s="86">
        <v>13529597887</v>
      </c>
      <c r="X271" s="33" t="s">
        <v>56</v>
      </c>
      <c r="Y271" s="104">
        <v>45292</v>
      </c>
      <c r="Z271" s="104">
        <v>45627</v>
      </c>
      <c r="AA271" s="33"/>
      <c r="AB271" s="105" t="s">
        <v>58</v>
      </c>
      <c r="AC271" s="182"/>
      <c r="AD271" s="51"/>
      <c r="AE271" s="35" t="s">
        <v>52</v>
      </c>
      <c r="AF271" s="34">
        <v>180</v>
      </c>
      <c r="AG271" s="33">
        <v>180</v>
      </c>
      <c r="AH271" s="33">
        <v>0</v>
      </c>
      <c r="AI271" s="33">
        <v>0</v>
      </c>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3"/>
      <c r="FK271" s="13"/>
      <c r="FL271" s="13"/>
      <c r="FM271" s="13"/>
      <c r="FN271" s="13"/>
      <c r="FO271" s="13"/>
      <c r="FP271" s="13"/>
      <c r="FQ271" s="13"/>
      <c r="FR271" s="13"/>
      <c r="FS271" s="13"/>
      <c r="FT271" s="13"/>
      <c r="FU271" s="13"/>
      <c r="FV271" s="13"/>
      <c r="FW271" s="13"/>
      <c r="FX271" s="13"/>
      <c r="FY271" s="13"/>
      <c r="FZ271" s="13"/>
      <c r="GA271" s="13"/>
      <c r="GB271" s="13"/>
      <c r="GC271" s="13"/>
      <c r="GD271" s="13"/>
      <c r="GE271" s="13"/>
      <c r="GF271" s="13"/>
      <c r="GG271" s="13"/>
      <c r="GH271" s="13"/>
      <c r="GI271" s="13"/>
      <c r="GJ271" s="13"/>
      <c r="GK271" s="13"/>
      <c r="GL271" s="13"/>
      <c r="GM271" s="13"/>
      <c r="GN271" s="13"/>
      <c r="GO271" s="13"/>
      <c r="GP271" s="13"/>
      <c r="GQ271" s="13"/>
      <c r="GR271" s="13"/>
      <c r="GS271" s="13"/>
      <c r="GT271" s="13"/>
      <c r="GU271" s="13"/>
      <c r="GV271" s="13"/>
      <c r="GW271" s="13"/>
      <c r="GX271" s="13"/>
      <c r="GY271" s="13"/>
      <c r="GZ271" s="13"/>
      <c r="HA271" s="13"/>
      <c r="HB271" s="13"/>
      <c r="HC271" s="13"/>
      <c r="HD271" s="13"/>
      <c r="HE271" s="13"/>
      <c r="HF271" s="13"/>
      <c r="HG271" s="13"/>
      <c r="HH271" s="13"/>
      <c r="HI271" s="13"/>
      <c r="HJ271" s="13"/>
      <c r="HK271" s="13"/>
      <c r="HL271" s="13"/>
      <c r="HM271" s="13"/>
      <c r="HN271" s="13"/>
      <c r="HO271" s="13"/>
      <c r="HP271" s="13"/>
      <c r="HQ271" s="13"/>
      <c r="HR271" s="13"/>
      <c r="HS271" s="13"/>
      <c r="HT271" s="13"/>
      <c r="HU271" s="13"/>
      <c r="HV271" s="13"/>
      <c r="HW271" s="13"/>
      <c r="HX271" s="13"/>
    </row>
    <row r="272" s="4" customFormat="1" ht="118" customHeight="1" spans="1:35">
      <c r="A272" s="34">
        <v>18</v>
      </c>
      <c r="B272" s="34" t="s">
        <v>864</v>
      </c>
      <c r="C272" s="37" t="s">
        <v>865</v>
      </c>
      <c r="D272" s="37" t="s">
        <v>866</v>
      </c>
      <c r="E272" s="37" t="s">
        <v>4419</v>
      </c>
      <c r="F272" s="37" t="s">
        <v>46</v>
      </c>
      <c r="G272" s="37" t="s">
        <v>4420</v>
      </c>
      <c r="H272" s="37" t="s">
        <v>48</v>
      </c>
      <c r="I272" s="73" t="s">
        <v>4421</v>
      </c>
      <c r="J272" s="34">
        <v>320</v>
      </c>
      <c r="K272" s="34">
        <v>320</v>
      </c>
      <c r="L272" s="33">
        <v>0</v>
      </c>
      <c r="M272" s="33">
        <v>0</v>
      </c>
      <c r="N272" s="73" t="s">
        <v>4422</v>
      </c>
      <c r="O272" s="73"/>
      <c r="P272" s="171" t="s">
        <v>4423</v>
      </c>
      <c r="Q272" s="37" t="s">
        <v>52</v>
      </c>
      <c r="R272" s="37" t="s">
        <v>52</v>
      </c>
      <c r="S272" s="37" t="s">
        <v>52</v>
      </c>
      <c r="T272" s="37" t="s">
        <v>53</v>
      </c>
      <c r="U272" s="37" t="s">
        <v>447</v>
      </c>
      <c r="V272" s="37" t="s">
        <v>448</v>
      </c>
      <c r="W272" s="91">
        <v>15187916398</v>
      </c>
      <c r="X272" s="33" t="s">
        <v>56</v>
      </c>
      <c r="Y272" s="124">
        <v>45392</v>
      </c>
      <c r="Z272" s="124">
        <v>45636</v>
      </c>
      <c r="AA272" s="37"/>
      <c r="AB272" s="105" t="s">
        <v>58</v>
      </c>
      <c r="AC272" s="102"/>
      <c r="AD272" s="37"/>
      <c r="AE272" s="35" t="s">
        <v>52</v>
      </c>
      <c r="AF272" s="34">
        <v>320</v>
      </c>
      <c r="AG272" s="33">
        <v>200</v>
      </c>
      <c r="AH272" s="37">
        <v>0</v>
      </c>
      <c r="AI272" s="37">
        <v>120</v>
      </c>
    </row>
    <row r="273" s="4" customFormat="1" ht="118" hidden="1" customHeight="1" spans="1:232">
      <c r="A273" s="33">
        <v>19</v>
      </c>
      <c r="B273" s="34" t="s">
        <v>864</v>
      </c>
      <c r="C273" s="33" t="s">
        <v>1399</v>
      </c>
      <c r="D273" s="33" t="s">
        <v>1400</v>
      </c>
      <c r="E273" s="33" t="s">
        <v>1742</v>
      </c>
      <c r="F273" s="33" t="s">
        <v>215</v>
      </c>
      <c r="G273" s="33" t="s">
        <v>1743</v>
      </c>
      <c r="H273" s="33" t="s">
        <v>48</v>
      </c>
      <c r="I273" s="55" t="s">
        <v>4424</v>
      </c>
      <c r="J273" s="34">
        <v>575.6</v>
      </c>
      <c r="K273" s="34">
        <v>575.6</v>
      </c>
      <c r="L273" s="33">
        <v>0</v>
      </c>
      <c r="M273" s="33">
        <v>0</v>
      </c>
      <c r="N273" s="55" t="s">
        <v>4425</v>
      </c>
      <c r="O273" s="55"/>
      <c r="P273" s="56" t="s">
        <v>4426</v>
      </c>
      <c r="Q273" s="33" t="s">
        <v>52</v>
      </c>
      <c r="R273" s="33" t="s">
        <v>52</v>
      </c>
      <c r="S273" s="33" t="s">
        <v>52</v>
      </c>
      <c r="T273" s="33" t="s">
        <v>53</v>
      </c>
      <c r="U273" s="33" t="s">
        <v>220</v>
      </c>
      <c r="V273" s="33" t="s">
        <v>304</v>
      </c>
      <c r="W273" s="86">
        <v>15287849999</v>
      </c>
      <c r="X273" s="33" t="s">
        <v>56</v>
      </c>
      <c r="Y273" s="104">
        <v>45352</v>
      </c>
      <c r="Z273" s="104">
        <v>45627</v>
      </c>
      <c r="AA273" s="33"/>
      <c r="AB273" s="105" t="s">
        <v>58</v>
      </c>
      <c r="AC273" s="182"/>
      <c r="AD273" s="33"/>
      <c r="AE273" s="35" t="s">
        <v>52</v>
      </c>
      <c r="AF273" s="34">
        <v>575.6</v>
      </c>
      <c r="AG273" s="33">
        <v>200</v>
      </c>
      <c r="AH273" s="33">
        <v>0</v>
      </c>
      <c r="AI273" s="33">
        <v>375.6</v>
      </c>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3"/>
      <c r="FK273" s="13"/>
      <c r="FL273" s="13"/>
      <c r="FM273" s="13"/>
      <c r="FN273" s="13"/>
      <c r="FO273" s="13"/>
      <c r="FP273" s="13"/>
      <c r="FQ273" s="13"/>
      <c r="FR273" s="13"/>
      <c r="FS273" s="13"/>
      <c r="FT273" s="13"/>
      <c r="FU273" s="13"/>
      <c r="FV273" s="13"/>
      <c r="FW273" s="13"/>
      <c r="FX273" s="13"/>
      <c r="FY273" s="13"/>
      <c r="FZ273" s="13"/>
      <c r="GA273" s="13"/>
      <c r="GB273" s="13"/>
      <c r="GC273" s="13"/>
      <c r="GD273" s="13"/>
      <c r="GE273" s="13"/>
      <c r="GF273" s="13"/>
      <c r="GG273" s="13"/>
      <c r="GH273" s="13"/>
      <c r="GI273" s="13"/>
      <c r="GJ273" s="13"/>
      <c r="GK273" s="13"/>
      <c r="GL273" s="13"/>
      <c r="GM273" s="13"/>
      <c r="GN273" s="13"/>
      <c r="GO273" s="13"/>
      <c r="GP273" s="13"/>
      <c r="GQ273" s="13"/>
      <c r="GR273" s="13"/>
      <c r="GS273" s="13"/>
      <c r="GT273" s="13"/>
      <c r="GU273" s="13"/>
      <c r="GV273" s="13"/>
      <c r="GW273" s="13"/>
      <c r="GX273" s="13"/>
      <c r="GY273" s="13"/>
      <c r="GZ273" s="13"/>
      <c r="HA273" s="13"/>
      <c r="HB273" s="13"/>
      <c r="HC273" s="13"/>
      <c r="HD273" s="13"/>
      <c r="HE273" s="13"/>
      <c r="HF273" s="13"/>
      <c r="HG273" s="13"/>
      <c r="HH273" s="13"/>
      <c r="HI273" s="13"/>
      <c r="HJ273" s="13"/>
      <c r="HK273" s="13"/>
      <c r="HL273" s="13"/>
      <c r="HM273" s="13"/>
      <c r="HN273" s="13"/>
      <c r="HO273" s="13"/>
      <c r="HP273" s="13"/>
      <c r="HQ273" s="13"/>
      <c r="HR273" s="13"/>
      <c r="HS273" s="13"/>
      <c r="HT273" s="13"/>
      <c r="HU273" s="13"/>
      <c r="HV273" s="13"/>
      <c r="HW273" s="13"/>
      <c r="HX273" s="13"/>
    </row>
    <row r="274" s="13" customFormat="1" ht="118" hidden="1" customHeight="1" spans="1:232">
      <c r="A274" s="34">
        <v>20</v>
      </c>
      <c r="B274" s="34" t="s">
        <v>864</v>
      </c>
      <c r="C274" s="33" t="s">
        <v>865</v>
      </c>
      <c r="D274" s="33" t="s">
        <v>866</v>
      </c>
      <c r="E274" s="33" t="s">
        <v>1747</v>
      </c>
      <c r="F274" s="33" t="s">
        <v>138</v>
      </c>
      <c r="G274" s="45" t="s">
        <v>1748</v>
      </c>
      <c r="H274" s="33" t="s">
        <v>48</v>
      </c>
      <c r="I274" s="55" t="s">
        <v>1749</v>
      </c>
      <c r="J274" s="34">
        <v>200</v>
      </c>
      <c r="K274" s="34">
        <v>200</v>
      </c>
      <c r="L274" s="33">
        <v>0</v>
      </c>
      <c r="M274" s="33">
        <v>0</v>
      </c>
      <c r="N274" s="55" t="s">
        <v>1750</v>
      </c>
      <c r="O274" s="55"/>
      <c r="P274" s="56" t="s">
        <v>1751</v>
      </c>
      <c r="Q274" s="33" t="s">
        <v>52</v>
      </c>
      <c r="R274" s="33" t="s">
        <v>52</v>
      </c>
      <c r="S274" s="33" t="s">
        <v>52</v>
      </c>
      <c r="T274" s="33" t="s">
        <v>53</v>
      </c>
      <c r="U274" s="33" t="s">
        <v>143</v>
      </c>
      <c r="V274" s="33" t="s">
        <v>144</v>
      </c>
      <c r="W274" s="86">
        <v>18287487666</v>
      </c>
      <c r="X274" s="33" t="s">
        <v>56</v>
      </c>
      <c r="Y274" s="104">
        <v>45392</v>
      </c>
      <c r="Z274" s="104">
        <v>45636</v>
      </c>
      <c r="AA274" s="33"/>
      <c r="AB274" s="105" t="s">
        <v>58</v>
      </c>
      <c r="AC274" s="182"/>
      <c r="AD274" s="51"/>
      <c r="AE274" s="35" t="s">
        <v>52</v>
      </c>
      <c r="AF274" s="34">
        <v>200</v>
      </c>
      <c r="AG274" s="33">
        <v>200</v>
      </c>
      <c r="AH274" s="33">
        <v>0</v>
      </c>
      <c r="AI274" s="33">
        <v>0</v>
      </c>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row>
    <row r="275" s="4" customFormat="1" ht="146" hidden="1" customHeight="1" spans="1:232">
      <c r="A275" s="34">
        <v>21</v>
      </c>
      <c r="B275" s="34" t="s">
        <v>864</v>
      </c>
      <c r="C275" s="33" t="s">
        <v>1399</v>
      </c>
      <c r="D275" s="33" t="s">
        <v>1400</v>
      </c>
      <c r="E275" s="33" t="s">
        <v>1752</v>
      </c>
      <c r="F275" s="33" t="s">
        <v>121</v>
      </c>
      <c r="G275" s="33" t="s">
        <v>1753</v>
      </c>
      <c r="H275" s="33" t="s">
        <v>48</v>
      </c>
      <c r="I275" s="55" t="s">
        <v>4427</v>
      </c>
      <c r="J275" s="34">
        <v>390</v>
      </c>
      <c r="K275" s="34">
        <v>390</v>
      </c>
      <c r="L275" s="33">
        <v>0</v>
      </c>
      <c r="M275" s="33">
        <v>0</v>
      </c>
      <c r="N275" s="55" t="s">
        <v>1755</v>
      </c>
      <c r="O275" s="55"/>
      <c r="P275" s="67">
        <v>460</v>
      </c>
      <c r="Q275" s="33" t="s">
        <v>52</v>
      </c>
      <c r="R275" s="33" t="s">
        <v>52</v>
      </c>
      <c r="S275" s="33" t="s">
        <v>52</v>
      </c>
      <c r="T275" s="33" t="s">
        <v>53</v>
      </c>
      <c r="U275" s="33" t="s">
        <v>125</v>
      </c>
      <c r="V275" s="33" t="s">
        <v>126</v>
      </c>
      <c r="W275" s="86">
        <v>18725485666</v>
      </c>
      <c r="X275" s="33" t="s">
        <v>56</v>
      </c>
      <c r="Y275" s="104">
        <v>45352</v>
      </c>
      <c r="Z275" s="104">
        <v>45505</v>
      </c>
      <c r="AA275" s="33"/>
      <c r="AB275" s="105" t="s">
        <v>58</v>
      </c>
      <c r="AC275" s="182"/>
      <c r="AD275" s="33"/>
      <c r="AE275" s="35" t="s">
        <v>52</v>
      </c>
      <c r="AF275" s="34">
        <v>390</v>
      </c>
      <c r="AG275" s="33">
        <v>200</v>
      </c>
      <c r="AH275" s="33">
        <v>0</v>
      </c>
      <c r="AI275" s="33">
        <v>190</v>
      </c>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3"/>
      <c r="FK275" s="13"/>
      <c r="FL275" s="13"/>
      <c r="FM275" s="13"/>
      <c r="FN275" s="13"/>
      <c r="FO275" s="13"/>
      <c r="FP275" s="13"/>
      <c r="FQ275" s="13"/>
      <c r="FR275" s="13"/>
      <c r="FS275" s="13"/>
      <c r="FT275" s="13"/>
      <c r="FU275" s="13"/>
      <c r="FV275" s="13"/>
      <c r="FW275" s="13"/>
      <c r="FX275" s="13"/>
      <c r="FY275" s="13"/>
      <c r="FZ275" s="13"/>
      <c r="GA275" s="13"/>
      <c r="GB275" s="13"/>
      <c r="GC275" s="13"/>
      <c r="GD275" s="13"/>
      <c r="GE275" s="13"/>
      <c r="GF275" s="13"/>
      <c r="GG275" s="13"/>
      <c r="GH275" s="13"/>
      <c r="GI275" s="13"/>
      <c r="GJ275" s="13"/>
      <c r="GK275" s="13"/>
      <c r="GL275" s="13"/>
      <c r="GM275" s="13"/>
      <c r="GN275" s="13"/>
      <c r="GO275" s="13"/>
      <c r="GP275" s="13"/>
      <c r="GQ275" s="13"/>
      <c r="GR275" s="13"/>
      <c r="GS275" s="13"/>
      <c r="GT275" s="13"/>
      <c r="GU275" s="13"/>
      <c r="GV275" s="13"/>
      <c r="GW275" s="13"/>
      <c r="GX275" s="13"/>
      <c r="GY275" s="13"/>
      <c r="GZ275" s="13"/>
      <c r="HA275" s="13"/>
      <c r="HB275" s="13"/>
      <c r="HC275" s="13"/>
      <c r="HD275" s="13"/>
      <c r="HE275" s="13"/>
      <c r="HF275" s="13"/>
      <c r="HG275" s="13"/>
      <c r="HH275" s="13"/>
      <c r="HI275" s="13"/>
      <c r="HJ275" s="13"/>
      <c r="HK275" s="13"/>
      <c r="HL275" s="13"/>
      <c r="HM275" s="13"/>
      <c r="HN275" s="13"/>
      <c r="HO275" s="13"/>
      <c r="HP275" s="13"/>
      <c r="HQ275" s="13"/>
      <c r="HR275" s="13"/>
      <c r="HS275" s="13"/>
      <c r="HT275" s="13"/>
      <c r="HU275" s="13"/>
      <c r="HV275" s="13"/>
      <c r="HW275" s="13"/>
      <c r="HX275" s="13"/>
    </row>
    <row r="276" s="13" customFormat="1" ht="144" hidden="1" customHeight="1" spans="1:35">
      <c r="A276" s="33">
        <v>22</v>
      </c>
      <c r="B276" s="34" t="s">
        <v>864</v>
      </c>
      <c r="C276" s="33" t="s">
        <v>1399</v>
      </c>
      <c r="D276" s="33" t="s">
        <v>1400</v>
      </c>
      <c r="E276" s="33" t="s">
        <v>1756</v>
      </c>
      <c r="F276" s="33" t="s">
        <v>215</v>
      </c>
      <c r="G276" s="33" t="s">
        <v>1256</v>
      </c>
      <c r="H276" s="33" t="s">
        <v>48</v>
      </c>
      <c r="I276" s="55" t="s">
        <v>1757</v>
      </c>
      <c r="J276" s="34">
        <v>300</v>
      </c>
      <c r="K276" s="34">
        <v>300</v>
      </c>
      <c r="L276" s="33">
        <v>0</v>
      </c>
      <c r="M276" s="33">
        <v>0</v>
      </c>
      <c r="N276" s="55" t="s">
        <v>1758</v>
      </c>
      <c r="O276" s="55"/>
      <c r="P276" s="56" t="s">
        <v>1759</v>
      </c>
      <c r="Q276" s="33" t="s">
        <v>52</v>
      </c>
      <c r="R276" s="33" t="s">
        <v>52</v>
      </c>
      <c r="S276" s="33" t="s">
        <v>52</v>
      </c>
      <c r="T276" s="33" t="s">
        <v>53</v>
      </c>
      <c r="U276" s="33" t="s">
        <v>220</v>
      </c>
      <c r="V276" s="33" t="s">
        <v>304</v>
      </c>
      <c r="W276" s="86">
        <v>15287849999</v>
      </c>
      <c r="X276" s="33" t="s">
        <v>56</v>
      </c>
      <c r="Y276" s="104">
        <v>45352</v>
      </c>
      <c r="Z276" s="104">
        <v>45627</v>
      </c>
      <c r="AA276" s="33"/>
      <c r="AB276" s="105" t="s">
        <v>58</v>
      </c>
      <c r="AC276" s="182"/>
      <c r="AD276" s="183"/>
      <c r="AE276" s="35" t="s">
        <v>52</v>
      </c>
      <c r="AF276" s="34">
        <v>300</v>
      </c>
      <c r="AG276" s="33">
        <v>200</v>
      </c>
      <c r="AH276" s="33">
        <v>0</v>
      </c>
      <c r="AI276" s="33">
        <v>100</v>
      </c>
    </row>
    <row r="277" s="15" customFormat="1" ht="69" hidden="1" customHeight="1" spans="1:232">
      <c r="A277" s="34">
        <v>23</v>
      </c>
      <c r="B277" s="34" t="s">
        <v>864</v>
      </c>
      <c r="C277" s="33" t="s">
        <v>1399</v>
      </c>
      <c r="D277" s="33" t="s">
        <v>1400</v>
      </c>
      <c r="E277" s="33" t="s">
        <v>1760</v>
      </c>
      <c r="F277" s="33" t="s">
        <v>270</v>
      </c>
      <c r="G277" s="33" t="s">
        <v>1761</v>
      </c>
      <c r="H277" s="33" t="s">
        <v>48</v>
      </c>
      <c r="I277" s="55" t="s">
        <v>1762</v>
      </c>
      <c r="J277" s="34">
        <v>300</v>
      </c>
      <c r="K277" s="34">
        <v>300</v>
      </c>
      <c r="L277" s="33">
        <v>0</v>
      </c>
      <c r="M277" s="33">
        <v>0</v>
      </c>
      <c r="N277" s="55" t="s">
        <v>1763</v>
      </c>
      <c r="O277" s="55"/>
      <c r="P277" s="67">
        <v>920</v>
      </c>
      <c r="Q277" s="33" t="s">
        <v>52</v>
      </c>
      <c r="R277" s="33" t="s">
        <v>52</v>
      </c>
      <c r="S277" s="33" t="s">
        <v>52</v>
      </c>
      <c r="T277" s="33" t="s">
        <v>53</v>
      </c>
      <c r="U277" s="33" t="s">
        <v>275</v>
      </c>
      <c r="V277" s="33" t="s">
        <v>276</v>
      </c>
      <c r="W277" s="86">
        <v>13769765966</v>
      </c>
      <c r="X277" s="33" t="s">
        <v>56</v>
      </c>
      <c r="Y277" s="104">
        <v>45292</v>
      </c>
      <c r="Z277" s="104">
        <v>45627</v>
      </c>
      <c r="AA277" s="33"/>
      <c r="AB277" s="105" t="s">
        <v>58</v>
      </c>
      <c r="AC277" s="182"/>
      <c r="AD277" s="51"/>
      <c r="AE277" s="35" t="s">
        <v>52</v>
      </c>
      <c r="AF277" s="34">
        <v>300</v>
      </c>
      <c r="AG277" s="33">
        <v>200</v>
      </c>
      <c r="AH277" s="33">
        <v>0</v>
      </c>
      <c r="AI277" s="33">
        <v>100</v>
      </c>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3"/>
      <c r="FK277" s="13"/>
      <c r="FL277" s="13"/>
      <c r="FM277" s="13"/>
      <c r="FN277" s="13"/>
      <c r="FO277" s="13"/>
      <c r="FP277" s="13"/>
      <c r="FQ277" s="13"/>
      <c r="FR277" s="13"/>
      <c r="FS277" s="13"/>
      <c r="FT277" s="13"/>
      <c r="FU277" s="13"/>
      <c r="FV277" s="13"/>
      <c r="FW277" s="13"/>
      <c r="FX277" s="13"/>
      <c r="FY277" s="13"/>
      <c r="FZ277" s="13"/>
      <c r="GA277" s="13"/>
      <c r="GB277" s="13"/>
      <c r="GC277" s="13"/>
      <c r="GD277" s="13"/>
      <c r="GE277" s="13"/>
      <c r="GF277" s="13"/>
      <c r="GG277" s="13"/>
      <c r="GH277" s="13"/>
      <c r="GI277" s="13"/>
      <c r="GJ277" s="13"/>
      <c r="GK277" s="13"/>
      <c r="GL277" s="13"/>
      <c r="GM277" s="13"/>
      <c r="GN277" s="13"/>
      <c r="GO277" s="13"/>
      <c r="GP277" s="13"/>
      <c r="GQ277" s="13"/>
      <c r="GR277" s="13"/>
      <c r="GS277" s="13"/>
      <c r="GT277" s="13"/>
      <c r="GU277" s="13"/>
      <c r="GV277" s="13"/>
      <c r="GW277" s="13"/>
      <c r="GX277" s="13"/>
      <c r="GY277" s="13"/>
      <c r="GZ277" s="13"/>
      <c r="HA277" s="13"/>
      <c r="HB277" s="13"/>
      <c r="HC277" s="13"/>
      <c r="HD277" s="13"/>
      <c r="HE277" s="13"/>
      <c r="HF277" s="13"/>
      <c r="HG277" s="13"/>
      <c r="HH277" s="13"/>
      <c r="HI277" s="13"/>
      <c r="HJ277" s="13"/>
      <c r="HK277" s="13"/>
      <c r="HL277" s="13"/>
      <c r="HM277" s="13"/>
      <c r="HN277" s="13"/>
      <c r="HO277" s="13"/>
      <c r="HP277" s="13"/>
      <c r="HQ277" s="13"/>
      <c r="HR277" s="13"/>
      <c r="HS277" s="13"/>
      <c r="HT277" s="13"/>
      <c r="HU277" s="13"/>
      <c r="HV277" s="13"/>
      <c r="HW277" s="13"/>
      <c r="HX277" s="13"/>
    </row>
    <row r="278" s="13" customFormat="1" ht="147" hidden="1" customHeight="1" spans="1:35">
      <c r="A278" s="34">
        <v>24</v>
      </c>
      <c r="B278" s="34" t="s">
        <v>864</v>
      </c>
      <c r="C278" s="33" t="s">
        <v>865</v>
      </c>
      <c r="D278" s="33" t="s">
        <v>866</v>
      </c>
      <c r="E278" s="33" t="s">
        <v>1764</v>
      </c>
      <c r="F278" s="33" t="s">
        <v>99</v>
      </c>
      <c r="G278" s="33" t="s">
        <v>1765</v>
      </c>
      <c r="H278" s="33" t="s">
        <v>48</v>
      </c>
      <c r="I278" s="55" t="s">
        <v>4428</v>
      </c>
      <c r="J278" s="34">
        <v>400</v>
      </c>
      <c r="K278" s="34">
        <v>400</v>
      </c>
      <c r="L278" s="33">
        <v>0</v>
      </c>
      <c r="M278" s="33">
        <v>0</v>
      </c>
      <c r="N278" s="55" t="s">
        <v>1767</v>
      </c>
      <c r="O278" s="55"/>
      <c r="P278" s="56" t="s">
        <v>1768</v>
      </c>
      <c r="Q278" s="33" t="s">
        <v>52</v>
      </c>
      <c r="R278" s="33" t="s">
        <v>52</v>
      </c>
      <c r="S278" s="33" t="s">
        <v>52</v>
      </c>
      <c r="T278" s="33" t="s">
        <v>53</v>
      </c>
      <c r="U278" s="33" t="s">
        <v>104</v>
      </c>
      <c r="V278" s="33" t="s">
        <v>105</v>
      </c>
      <c r="W278" s="86">
        <v>18087486777</v>
      </c>
      <c r="X278" s="33" t="s">
        <v>56</v>
      </c>
      <c r="Y278" s="104">
        <v>45352</v>
      </c>
      <c r="Z278" s="104">
        <v>45627</v>
      </c>
      <c r="AA278" s="33"/>
      <c r="AB278" s="105" t="s">
        <v>58</v>
      </c>
      <c r="AC278" s="182"/>
      <c r="AD278" s="33"/>
      <c r="AE278" s="35" t="s">
        <v>52</v>
      </c>
      <c r="AF278" s="34">
        <v>400</v>
      </c>
      <c r="AG278" s="33">
        <v>200</v>
      </c>
      <c r="AH278" s="33">
        <v>0</v>
      </c>
      <c r="AI278" s="33">
        <v>200</v>
      </c>
    </row>
    <row r="279" s="13" customFormat="1" ht="135" hidden="1" customHeight="1" spans="1:35">
      <c r="A279" s="33">
        <v>25</v>
      </c>
      <c r="B279" s="34" t="s">
        <v>864</v>
      </c>
      <c r="C279" s="33" t="s">
        <v>1399</v>
      </c>
      <c r="D279" s="33" t="s">
        <v>1400</v>
      </c>
      <c r="E279" s="33" t="s">
        <v>4429</v>
      </c>
      <c r="F279" s="169" t="s">
        <v>326</v>
      </c>
      <c r="G279" s="169" t="s">
        <v>1770</v>
      </c>
      <c r="H279" s="41" t="s">
        <v>48</v>
      </c>
      <c r="I279" s="172" t="s">
        <v>4430</v>
      </c>
      <c r="J279" s="169">
        <v>544</v>
      </c>
      <c r="K279" s="34">
        <v>544</v>
      </c>
      <c r="L279" s="34"/>
      <c r="M279" s="169"/>
      <c r="N279" s="173" t="s">
        <v>1772</v>
      </c>
      <c r="O279" s="59"/>
      <c r="P279" s="169">
        <v>1995</v>
      </c>
      <c r="Q279" s="169" t="s">
        <v>52</v>
      </c>
      <c r="R279" s="169" t="s">
        <v>52</v>
      </c>
      <c r="S279" s="169" t="s">
        <v>52</v>
      </c>
      <c r="T279" s="169" t="s">
        <v>53</v>
      </c>
      <c r="U279" s="169" t="s">
        <v>331</v>
      </c>
      <c r="V279" s="37" t="s">
        <v>332</v>
      </c>
      <c r="W279" s="91">
        <v>15924866855</v>
      </c>
      <c r="X279" s="33" t="s">
        <v>56</v>
      </c>
      <c r="Y279" s="184">
        <v>45292</v>
      </c>
      <c r="Z279" s="184">
        <v>45473</v>
      </c>
      <c r="AA279" s="185"/>
      <c r="AB279" s="105" t="s">
        <v>58</v>
      </c>
      <c r="AC279" s="182"/>
      <c r="AD279" s="33"/>
      <c r="AE279" s="35" t="s">
        <v>52</v>
      </c>
      <c r="AF279" s="169">
        <v>544</v>
      </c>
      <c r="AG279" s="34">
        <v>200</v>
      </c>
      <c r="AH279" s="34"/>
      <c r="AI279" s="169">
        <v>344</v>
      </c>
    </row>
    <row r="280" s="13" customFormat="1" ht="144" hidden="1" customHeight="1" spans="1:35">
      <c r="A280" s="34">
        <v>26</v>
      </c>
      <c r="B280" s="34" t="s">
        <v>864</v>
      </c>
      <c r="C280" s="33" t="s">
        <v>1399</v>
      </c>
      <c r="D280" s="33" t="s">
        <v>1400</v>
      </c>
      <c r="E280" s="33" t="s">
        <v>1773</v>
      </c>
      <c r="F280" s="33" t="s">
        <v>179</v>
      </c>
      <c r="G280" s="33" t="s">
        <v>1774</v>
      </c>
      <c r="H280" s="33" t="s">
        <v>48</v>
      </c>
      <c r="I280" s="55" t="s">
        <v>1775</v>
      </c>
      <c r="J280" s="34">
        <v>300</v>
      </c>
      <c r="K280" s="34">
        <v>300</v>
      </c>
      <c r="L280" s="33">
        <v>0</v>
      </c>
      <c r="M280" s="33">
        <v>0</v>
      </c>
      <c r="N280" s="55" t="s">
        <v>1776</v>
      </c>
      <c r="O280" s="55"/>
      <c r="P280" s="56" t="s">
        <v>1777</v>
      </c>
      <c r="Q280" s="33" t="s">
        <v>52</v>
      </c>
      <c r="R280" s="33" t="s">
        <v>52</v>
      </c>
      <c r="S280" s="33" t="s">
        <v>52</v>
      </c>
      <c r="T280" s="33" t="s">
        <v>53</v>
      </c>
      <c r="U280" s="33" t="s">
        <v>184</v>
      </c>
      <c r="V280" s="33" t="s">
        <v>196</v>
      </c>
      <c r="W280" s="86">
        <v>13988995182</v>
      </c>
      <c r="X280" s="33" t="s">
        <v>56</v>
      </c>
      <c r="Y280" s="104">
        <v>45352</v>
      </c>
      <c r="Z280" s="104">
        <v>45627</v>
      </c>
      <c r="AA280" s="33"/>
      <c r="AB280" s="105" t="s">
        <v>58</v>
      </c>
      <c r="AC280" s="182"/>
      <c r="AD280" s="186"/>
      <c r="AE280" s="35" t="s">
        <v>52</v>
      </c>
      <c r="AF280" s="34">
        <v>300</v>
      </c>
      <c r="AG280" s="33">
        <v>200</v>
      </c>
      <c r="AH280" s="33">
        <v>0</v>
      </c>
      <c r="AI280" s="33">
        <v>100</v>
      </c>
    </row>
    <row r="281" s="13" customFormat="1" ht="187" hidden="1" customHeight="1" spans="1:35">
      <c r="A281" s="34">
        <v>27</v>
      </c>
      <c r="B281" s="34" t="s">
        <v>864</v>
      </c>
      <c r="C281" s="33" t="s">
        <v>1399</v>
      </c>
      <c r="D281" s="33" t="s">
        <v>1400</v>
      </c>
      <c r="E281" s="33" t="s">
        <v>1778</v>
      </c>
      <c r="F281" s="33" t="s">
        <v>591</v>
      </c>
      <c r="G281" s="33" t="s">
        <v>1779</v>
      </c>
      <c r="H281" s="33" t="s">
        <v>48</v>
      </c>
      <c r="I281" s="55" t="s">
        <v>4431</v>
      </c>
      <c r="J281" s="34">
        <v>300</v>
      </c>
      <c r="K281" s="34">
        <v>300</v>
      </c>
      <c r="L281" s="33">
        <v>0</v>
      </c>
      <c r="M281" s="33">
        <v>0</v>
      </c>
      <c r="N281" s="55" t="s">
        <v>1781</v>
      </c>
      <c r="O281" s="55"/>
      <c r="P281" s="56" t="s">
        <v>1782</v>
      </c>
      <c r="Q281" s="33" t="s">
        <v>52</v>
      </c>
      <c r="R281" s="33" t="s">
        <v>52</v>
      </c>
      <c r="S281" s="33" t="s">
        <v>52</v>
      </c>
      <c r="T281" s="33" t="s">
        <v>53</v>
      </c>
      <c r="U281" s="33" t="s">
        <v>597</v>
      </c>
      <c r="V281" s="33" t="s">
        <v>598</v>
      </c>
      <c r="W281" s="86">
        <v>13887465735</v>
      </c>
      <c r="X281" s="33" t="s">
        <v>56</v>
      </c>
      <c r="Y281" s="104">
        <v>45292</v>
      </c>
      <c r="Z281" s="104">
        <v>45627</v>
      </c>
      <c r="AA281" s="33"/>
      <c r="AB281" s="105" t="s">
        <v>58</v>
      </c>
      <c r="AC281" s="182"/>
      <c r="AD281" s="183"/>
      <c r="AE281" s="35" t="s">
        <v>52</v>
      </c>
      <c r="AF281" s="34">
        <v>300</v>
      </c>
      <c r="AG281" s="33">
        <v>200</v>
      </c>
      <c r="AH281" s="33">
        <v>0</v>
      </c>
      <c r="AI281" s="33">
        <v>100</v>
      </c>
    </row>
    <row r="282" s="13" customFormat="1" ht="287" hidden="1" customHeight="1" spans="1:35">
      <c r="A282" s="33">
        <v>28</v>
      </c>
      <c r="B282" s="34" t="s">
        <v>864</v>
      </c>
      <c r="C282" s="33" t="s">
        <v>1399</v>
      </c>
      <c r="D282" s="33" t="s">
        <v>1400</v>
      </c>
      <c r="E282" s="33" t="s">
        <v>1783</v>
      </c>
      <c r="F282" s="33" t="s">
        <v>198</v>
      </c>
      <c r="G282" s="33" t="s">
        <v>1784</v>
      </c>
      <c r="H282" s="33" t="s">
        <v>48</v>
      </c>
      <c r="I282" s="55" t="s">
        <v>1785</v>
      </c>
      <c r="J282" s="34">
        <v>125</v>
      </c>
      <c r="K282" s="34">
        <v>125</v>
      </c>
      <c r="L282" s="33">
        <v>0</v>
      </c>
      <c r="M282" s="33">
        <v>0</v>
      </c>
      <c r="N282" s="55" t="s">
        <v>1786</v>
      </c>
      <c r="O282" s="55"/>
      <c r="P282" s="33" t="s">
        <v>1787</v>
      </c>
      <c r="Q282" s="33" t="s">
        <v>52</v>
      </c>
      <c r="R282" s="33" t="s">
        <v>52</v>
      </c>
      <c r="S282" s="33" t="s">
        <v>52</v>
      </c>
      <c r="T282" s="33" t="s">
        <v>53</v>
      </c>
      <c r="U282" s="33" t="s">
        <v>203</v>
      </c>
      <c r="V282" s="33" t="s">
        <v>204</v>
      </c>
      <c r="W282" s="86">
        <v>15887905588</v>
      </c>
      <c r="X282" s="33" t="s">
        <v>56</v>
      </c>
      <c r="Y282" s="104">
        <v>45292</v>
      </c>
      <c r="Z282" s="104">
        <v>45627</v>
      </c>
      <c r="AA282" s="33"/>
      <c r="AB282" s="105" t="s">
        <v>58</v>
      </c>
      <c r="AC282" s="182"/>
      <c r="AD282" s="51"/>
      <c r="AE282" s="35" t="s">
        <v>52</v>
      </c>
      <c r="AF282" s="34">
        <v>125</v>
      </c>
      <c r="AG282" s="33">
        <v>125</v>
      </c>
      <c r="AH282" s="33">
        <v>0</v>
      </c>
      <c r="AI282" s="33">
        <v>0</v>
      </c>
    </row>
    <row r="283" s="13" customFormat="1" ht="227" hidden="1" customHeight="1" spans="1:35">
      <c r="A283" s="34">
        <v>29</v>
      </c>
      <c r="B283" s="34" t="s">
        <v>864</v>
      </c>
      <c r="C283" s="33" t="s">
        <v>1399</v>
      </c>
      <c r="D283" s="33" t="s">
        <v>1400</v>
      </c>
      <c r="E283" s="33" t="s">
        <v>1788</v>
      </c>
      <c r="F283" s="33" t="s">
        <v>223</v>
      </c>
      <c r="G283" s="33" t="s">
        <v>1789</v>
      </c>
      <c r="H283" s="33" t="s">
        <v>48</v>
      </c>
      <c r="I283" s="55" t="s">
        <v>1790</v>
      </c>
      <c r="J283" s="34">
        <v>100</v>
      </c>
      <c r="K283" s="34">
        <v>100</v>
      </c>
      <c r="L283" s="33">
        <v>0</v>
      </c>
      <c r="M283" s="33">
        <v>0</v>
      </c>
      <c r="N283" s="55" t="s">
        <v>1791</v>
      </c>
      <c r="O283" s="55"/>
      <c r="P283" s="67">
        <v>520</v>
      </c>
      <c r="Q283" s="46" t="s">
        <v>52</v>
      </c>
      <c r="R283" s="33" t="s">
        <v>52</v>
      </c>
      <c r="S283" s="33" t="s">
        <v>52</v>
      </c>
      <c r="T283" s="33" t="s">
        <v>53</v>
      </c>
      <c r="U283" s="33" t="s">
        <v>228</v>
      </c>
      <c r="V283" s="33" t="s">
        <v>229</v>
      </c>
      <c r="W283" s="86">
        <v>13408705686</v>
      </c>
      <c r="X283" s="33" t="s">
        <v>56</v>
      </c>
      <c r="Y283" s="104">
        <v>45292</v>
      </c>
      <c r="Z283" s="104">
        <v>45566</v>
      </c>
      <c r="AA283" s="33"/>
      <c r="AB283" s="105" t="s">
        <v>58</v>
      </c>
      <c r="AC283" s="182"/>
      <c r="AD283" s="186"/>
      <c r="AE283" s="35" t="s">
        <v>52</v>
      </c>
      <c r="AF283" s="34">
        <v>100</v>
      </c>
      <c r="AG283" s="33">
        <v>100</v>
      </c>
      <c r="AH283" s="33">
        <v>0</v>
      </c>
      <c r="AI283" s="33">
        <v>0</v>
      </c>
    </row>
    <row r="284" s="13" customFormat="1" ht="208" hidden="1" customHeight="1" spans="1:232">
      <c r="A284" s="34">
        <v>30</v>
      </c>
      <c r="B284" s="34" t="s">
        <v>864</v>
      </c>
      <c r="C284" s="33" t="s">
        <v>1399</v>
      </c>
      <c r="D284" s="33" t="s">
        <v>1400</v>
      </c>
      <c r="E284" s="33" t="s">
        <v>1792</v>
      </c>
      <c r="F284" s="33" t="s">
        <v>248</v>
      </c>
      <c r="G284" s="33" t="s">
        <v>4432</v>
      </c>
      <c r="H284" s="33" t="s">
        <v>48</v>
      </c>
      <c r="I284" s="55" t="s">
        <v>4433</v>
      </c>
      <c r="J284" s="34">
        <v>1433.19</v>
      </c>
      <c r="K284" s="34">
        <v>1433.19</v>
      </c>
      <c r="L284" s="33">
        <v>0</v>
      </c>
      <c r="M284" s="33">
        <v>0</v>
      </c>
      <c r="N284" s="55" t="s">
        <v>4434</v>
      </c>
      <c r="O284" s="55"/>
      <c r="P284" s="56" t="s">
        <v>4435</v>
      </c>
      <c r="Q284" s="33" t="s">
        <v>52</v>
      </c>
      <c r="R284" s="33" t="s">
        <v>52</v>
      </c>
      <c r="S284" s="33" t="s">
        <v>52</v>
      </c>
      <c r="T284" s="33" t="s">
        <v>53</v>
      </c>
      <c r="U284" s="33" t="s">
        <v>253</v>
      </c>
      <c r="V284" s="33" t="s">
        <v>254</v>
      </c>
      <c r="W284" s="86">
        <v>13577395188</v>
      </c>
      <c r="X284" s="33" t="s">
        <v>56</v>
      </c>
      <c r="Y284" s="104">
        <v>45392</v>
      </c>
      <c r="Z284" s="104">
        <v>45636</v>
      </c>
      <c r="AA284" s="33"/>
      <c r="AB284" s="105" t="s">
        <v>58</v>
      </c>
      <c r="AC284" s="182"/>
      <c r="AD284" s="33"/>
      <c r="AE284" s="35" t="s">
        <v>52</v>
      </c>
      <c r="AF284" s="34">
        <v>1433.19</v>
      </c>
      <c r="AG284" s="33">
        <v>200</v>
      </c>
      <c r="AH284" s="33">
        <v>0</v>
      </c>
      <c r="AI284" s="33">
        <v>1233.19</v>
      </c>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row>
    <row r="285" s="13" customFormat="1" ht="136" hidden="1" customHeight="1" spans="1:35">
      <c r="A285" s="33">
        <v>31</v>
      </c>
      <c r="B285" s="34" t="s">
        <v>864</v>
      </c>
      <c r="C285" s="33" t="s">
        <v>1399</v>
      </c>
      <c r="D285" s="33" t="s">
        <v>1400</v>
      </c>
      <c r="E285" s="33" t="s">
        <v>1796</v>
      </c>
      <c r="F285" s="33" t="s">
        <v>975</v>
      </c>
      <c r="G285" s="33" t="s">
        <v>1127</v>
      </c>
      <c r="H285" s="33" t="s">
        <v>48</v>
      </c>
      <c r="I285" s="55" t="s">
        <v>1797</v>
      </c>
      <c r="J285" s="34">
        <v>300</v>
      </c>
      <c r="K285" s="34">
        <v>300</v>
      </c>
      <c r="L285" s="33">
        <v>0</v>
      </c>
      <c r="M285" s="33">
        <v>0</v>
      </c>
      <c r="N285" s="57" t="s">
        <v>1798</v>
      </c>
      <c r="O285" s="55"/>
      <c r="P285" s="67">
        <v>1747</v>
      </c>
      <c r="Q285" s="33" t="s">
        <v>52</v>
      </c>
      <c r="R285" s="33" t="s">
        <v>52</v>
      </c>
      <c r="S285" s="33" t="s">
        <v>52</v>
      </c>
      <c r="T285" s="33" t="s">
        <v>53</v>
      </c>
      <c r="U285" s="33" t="s">
        <v>979</v>
      </c>
      <c r="V285" s="33" t="s">
        <v>1131</v>
      </c>
      <c r="W285" s="86">
        <v>15877907475</v>
      </c>
      <c r="X285" s="33" t="s">
        <v>56</v>
      </c>
      <c r="Y285" s="104">
        <v>45292</v>
      </c>
      <c r="Z285" s="104">
        <v>45627</v>
      </c>
      <c r="AA285" s="33"/>
      <c r="AB285" s="105" t="s">
        <v>58</v>
      </c>
      <c r="AC285" s="182"/>
      <c r="AD285" s="186"/>
      <c r="AE285" s="35" t="s">
        <v>52</v>
      </c>
      <c r="AF285" s="34">
        <v>300</v>
      </c>
      <c r="AG285" s="33">
        <v>200</v>
      </c>
      <c r="AH285" s="33">
        <v>0</v>
      </c>
      <c r="AI285" s="33">
        <v>100</v>
      </c>
    </row>
    <row r="286" s="13" customFormat="1" ht="117" hidden="1" customHeight="1" spans="1:35">
      <c r="A286" s="34">
        <v>32</v>
      </c>
      <c r="B286" s="34" t="s">
        <v>864</v>
      </c>
      <c r="C286" s="34" t="s">
        <v>1399</v>
      </c>
      <c r="D286" s="34" t="s">
        <v>1400</v>
      </c>
      <c r="E286" s="34" t="s">
        <v>4436</v>
      </c>
      <c r="F286" s="34" t="s">
        <v>292</v>
      </c>
      <c r="G286" s="34" t="s">
        <v>4437</v>
      </c>
      <c r="H286" s="34" t="s">
        <v>48</v>
      </c>
      <c r="I286" s="59" t="s">
        <v>4438</v>
      </c>
      <c r="J286" s="34">
        <v>450</v>
      </c>
      <c r="K286" s="34">
        <v>450</v>
      </c>
      <c r="L286" s="34">
        <v>0</v>
      </c>
      <c r="M286" s="34">
        <v>0</v>
      </c>
      <c r="N286" s="59" t="s">
        <v>1803</v>
      </c>
      <c r="O286" s="59"/>
      <c r="P286" s="156" t="s">
        <v>1804</v>
      </c>
      <c r="Q286" s="34" t="s">
        <v>52</v>
      </c>
      <c r="R286" s="34" t="s">
        <v>52</v>
      </c>
      <c r="S286" s="34" t="s">
        <v>52</v>
      </c>
      <c r="T286" s="34" t="s">
        <v>53</v>
      </c>
      <c r="U286" s="34" t="s">
        <v>297</v>
      </c>
      <c r="V286" s="34" t="s">
        <v>298</v>
      </c>
      <c r="W286" s="87">
        <v>18008741541</v>
      </c>
      <c r="X286" s="33" t="s">
        <v>56</v>
      </c>
      <c r="Y286" s="107">
        <v>45352</v>
      </c>
      <c r="Z286" s="107">
        <v>45627</v>
      </c>
      <c r="AA286" s="33"/>
      <c r="AB286" s="105" t="s">
        <v>58</v>
      </c>
      <c r="AC286" s="182"/>
      <c r="AD286" s="33"/>
      <c r="AE286" s="35" t="s">
        <v>52</v>
      </c>
      <c r="AF286" s="34">
        <v>450</v>
      </c>
      <c r="AG286" s="34">
        <v>200</v>
      </c>
      <c r="AH286" s="34">
        <v>0</v>
      </c>
      <c r="AI286" s="34">
        <v>250</v>
      </c>
    </row>
    <row r="287" s="15" customFormat="1" ht="264" hidden="1" customHeight="1" spans="1:232">
      <c r="A287" s="34">
        <v>33</v>
      </c>
      <c r="B287" s="34" t="s">
        <v>864</v>
      </c>
      <c r="C287" s="33" t="s">
        <v>1399</v>
      </c>
      <c r="D287" s="33" t="s">
        <v>1400</v>
      </c>
      <c r="E287" s="34" t="s">
        <v>1805</v>
      </c>
      <c r="F287" s="33" t="s">
        <v>366</v>
      </c>
      <c r="G287" s="33" t="s">
        <v>1806</v>
      </c>
      <c r="H287" s="33" t="s">
        <v>48</v>
      </c>
      <c r="I287" s="66" t="s">
        <v>4439</v>
      </c>
      <c r="J287" s="34">
        <v>652.49</v>
      </c>
      <c r="K287" s="34">
        <v>652.49</v>
      </c>
      <c r="L287" s="33">
        <v>0</v>
      </c>
      <c r="M287" s="33">
        <v>0</v>
      </c>
      <c r="N287" s="55" t="s">
        <v>1808</v>
      </c>
      <c r="O287" s="55"/>
      <c r="P287" s="56"/>
      <c r="Q287" s="33" t="s">
        <v>52</v>
      </c>
      <c r="R287" s="33" t="s">
        <v>52</v>
      </c>
      <c r="S287" s="33" t="s">
        <v>52</v>
      </c>
      <c r="T287" s="33" t="s">
        <v>53</v>
      </c>
      <c r="U287" s="33" t="s">
        <v>371</v>
      </c>
      <c r="V287" s="37" t="s">
        <v>372</v>
      </c>
      <c r="W287" s="91">
        <v>13988998197</v>
      </c>
      <c r="X287" s="33" t="s">
        <v>56</v>
      </c>
      <c r="Y287" s="104">
        <v>45292</v>
      </c>
      <c r="Z287" s="104">
        <v>45627</v>
      </c>
      <c r="AA287" s="33"/>
      <c r="AB287" s="105" t="s">
        <v>58</v>
      </c>
      <c r="AC287" s="182"/>
      <c r="AD287" s="33"/>
      <c r="AE287" s="35" t="s">
        <v>52</v>
      </c>
      <c r="AF287" s="34">
        <v>652.49</v>
      </c>
      <c r="AG287" s="33">
        <v>200</v>
      </c>
      <c r="AH287" s="33">
        <v>0</v>
      </c>
      <c r="AI287" s="33">
        <v>452.49</v>
      </c>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3"/>
      <c r="FK287" s="13"/>
      <c r="FL287" s="13"/>
      <c r="FM287" s="13"/>
      <c r="FN287" s="13"/>
      <c r="FO287" s="13"/>
      <c r="FP287" s="13"/>
      <c r="FQ287" s="13"/>
      <c r="FR287" s="13"/>
      <c r="FS287" s="13"/>
      <c r="FT287" s="13"/>
      <c r="FU287" s="13"/>
      <c r="FV287" s="13"/>
      <c r="FW287" s="13"/>
      <c r="FX287" s="13"/>
      <c r="FY287" s="13"/>
      <c r="FZ287" s="13"/>
      <c r="GA287" s="13"/>
      <c r="GB287" s="13"/>
      <c r="GC287" s="13"/>
      <c r="GD287" s="13"/>
      <c r="GE287" s="13"/>
      <c r="GF287" s="13"/>
      <c r="GG287" s="13"/>
      <c r="GH287" s="13"/>
      <c r="GI287" s="13"/>
      <c r="GJ287" s="13"/>
      <c r="GK287" s="13"/>
      <c r="GL287" s="13"/>
      <c r="GM287" s="13"/>
      <c r="GN287" s="13"/>
      <c r="GO287" s="13"/>
      <c r="GP287" s="13"/>
      <c r="GQ287" s="13"/>
      <c r="GR287" s="13"/>
      <c r="GS287" s="13"/>
      <c r="GT287" s="13"/>
      <c r="GU287" s="13"/>
      <c r="GV287" s="13"/>
      <c r="GW287" s="13"/>
      <c r="GX287" s="13"/>
      <c r="GY287" s="13"/>
      <c r="GZ287" s="13"/>
      <c r="HA287" s="13"/>
      <c r="HB287" s="13"/>
      <c r="HC287" s="13"/>
      <c r="HD287" s="13"/>
      <c r="HE287" s="13"/>
      <c r="HF287" s="13"/>
      <c r="HG287" s="13"/>
      <c r="HH287" s="13"/>
      <c r="HI287" s="13"/>
      <c r="HJ287" s="13"/>
      <c r="HK287" s="13"/>
      <c r="HL287" s="13"/>
      <c r="HM287" s="13"/>
      <c r="HN287" s="13"/>
      <c r="HO287" s="13"/>
      <c r="HP287" s="13"/>
      <c r="HQ287" s="13"/>
      <c r="HR287" s="13"/>
      <c r="HS287" s="13"/>
      <c r="HT287" s="13"/>
      <c r="HU287" s="13"/>
      <c r="HV287" s="13"/>
      <c r="HW287" s="13"/>
      <c r="HX287" s="13"/>
    </row>
    <row r="288" s="13" customFormat="1" ht="91" hidden="1" customHeight="1" spans="1:35">
      <c r="A288" s="33">
        <v>34</v>
      </c>
      <c r="B288" s="34" t="s">
        <v>864</v>
      </c>
      <c r="C288" s="33" t="s">
        <v>1399</v>
      </c>
      <c r="D288" s="33" t="s">
        <v>1400</v>
      </c>
      <c r="E288" s="33" t="s">
        <v>1809</v>
      </c>
      <c r="F288" s="33" t="s">
        <v>256</v>
      </c>
      <c r="G288" s="33" t="s">
        <v>1810</v>
      </c>
      <c r="H288" s="33" t="s">
        <v>48</v>
      </c>
      <c r="I288" s="55" t="s">
        <v>1811</v>
      </c>
      <c r="J288" s="34">
        <v>400</v>
      </c>
      <c r="K288" s="34">
        <v>400</v>
      </c>
      <c r="L288" s="33">
        <v>0</v>
      </c>
      <c r="M288" s="33">
        <v>0</v>
      </c>
      <c r="N288" s="55" t="s">
        <v>1812</v>
      </c>
      <c r="O288" s="55"/>
      <c r="P288" s="56" t="s">
        <v>1813</v>
      </c>
      <c r="Q288" s="33" t="s">
        <v>52</v>
      </c>
      <c r="R288" s="33" t="s">
        <v>52</v>
      </c>
      <c r="S288" s="33" t="s">
        <v>52</v>
      </c>
      <c r="T288" s="33" t="s">
        <v>53</v>
      </c>
      <c r="U288" s="33" t="s">
        <v>261</v>
      </c>
      <c r="V288" s="33" t="s">
        <v>730</v>
      </c>
      <c r="W288" s="86">
        <v>15974665480</v>
      </c>
      <c r="X288" s="33" t="s">
        <v>56</v>
      </c>
      <c r="Y288" s="104">
        <v>45292</v>
      </c>
      <c r="Z288" s="104">
        <v>45627</v>
      </c>
      <c r="AA288" s="33"/>
      <c r="AB288" s="105" t="s">
        <v>58</v>
      </c>
      <c r="AC288" s="182"/>
      <c r="AD288" s="33"/>
      <c r="AE288" s="35" t="s">
        <v>52</v>
      </c>
      <c r="AF288" s="34">
        <v>400</v>
      </c>
      <c r="AG288" s="33">
        <v>200</v>
      </c>
      <c r="AH288" s="33">
        <v>0</v>
      </c>
      <c r="AI288" s="33">
        <v>200</v>
      </c>
    </row>
    <row r="289" s="13" customFormat="1" ht="130" hidden="1" customHeight="1" spans="1:232">
      <c r="A289" s="34">
        <v>35</v>
      </c>
      <c r="B289" s="34" t="s">
        <v>864</v>
      </c>
      <c r="C289" s="37" t="s">
        <v>1399</v>
      </c>
      <c r="D289" s="37" t="s">
        <v>1400</v>
      </c>
      <c r="E289" s="37" t="s">
        <v>1814</v>
      </c>
      <c r="F289" s="37" t="s">
        <v>326</v>
      </c>
      <c r="G289" s="37" t="s">
        <v>1815</v>
      </c>
      <c r="H289" s="37" t="s">
        <v>48</v>
      </c>
      <c r="I289" s="73" t="s">
        <v>4440</v>
      </c>
      <c r="J289" s="34">
        <v>300</v>
      </c>
      <c r="K289" s="34">
        <v>300</v>
      </c>
      <c r="L289" s="33"/>
      <c r="M289" s="33"/>
      <c r="N289" s="73" t="s">
        <v>1817</v>
      </c>
      <c r="O289" s="73"/>
      <c r="P289" s="74">
        <v>310</v>
      </c>
      <c r="Q289" s="37" t="s">
        <v>52</v>
      </c>
      <c r="R289" s="37" t="s">
        <v>52</v>
      </c>
      <c r="S289" s="37" t="s">
        <v>52</v>
      </c>
      <c r="T289" s="37" t="s">
        <v>53</v>
      </c>
      <c r="U289" s="37" t="s">
        <v>331</v>
      </c>
      <c r="V289" s="37" t="s">
        <v>332</v>
      </c>
      <c r="W289" s="91">
        <v>15924866855</v>
      </c>
      <c r="X289" s="33" t="s">
        <v>56</v>
      </c>
      <c r="Y289" s="124">
        <v>45292</v>
      </c>
      <c r="Z289" s="124">
        <v>45473</v>
      </c>
      <c r="AA289" s="37"/>
      <c r="AB289" s="105" t="s">
        <v>58</v>
      </c>
      <c r="AC289" s="102"/>
      <c r="AD289" s="120"/>
      <c r="AE289" s="35" t="s">
        <v>52</v>
      </c>
      <c r="AF289" s="34">
        <v>300</v>
      </c>
      <c r="AG289" s="33">
        <v>200</v>
      </c>
      <c r="AH289" s="37"/>
      <c r="AI289" s="37">
        <v>100</v>
      </c>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4"/>
      <c r="HW289" s="4"/>
      <c r="HX289" s="4"/>
    </row>
    <row r="290" s="13" customFormat="1" ht="130" hidden="1" customHeight="1" spans="1:35">
      <c r="A290" s="34">
        <v>36</v>
      </c>
      <c r="B290" s="34" t="s">
        <v>864</v>
      </c>
      <c r="C290" s="33" t="s">
        <v>1399</v>
      </c>
      <c r="D290" s="33" t="s">
        <v>1400</v>
      </c>
      <c r="E290" s="33" t="s">
        <v>1818</v>
      </c>
      <c r="F290" s="33" t="s">
        <v>112</v>
      </c>
      <c r="G290" s="33" t="s">
        <v>4441</v>
      </c>
      <c r="H290" s="33" t="s">
        <v>48</v>
      </c>
      <c r="I290" s="55" t="s">
        <v>1820</v>
      </c>
      <c r="J290" s="34">
        <v>190</v>
      </c>
      <c r="K290" s="34">
        <v>190</v>
      </c>
      <c r="L290" s="33">
        <v>0</v>
      </c>
      <c r="M290" s="33">
        <v>0</v>
      </c>
      <c r="N290" s="66" t="s">
        <v>1821</v>
      </c>
      <c r="O290" s="55"/>
      <c r="P290" s="56" t="s">
        <v>1822</v>
      </c>
      <c r="Q290" s="33" t="s">
        <v>52</v>
      </c>
      <c r="R290" s="33" t="s">
        <v>52</v>
      </c>
      <c r="S290" s="33" t="s">
        <v>52</v>
      </c>
      <c r="T290" s="33" t="s">
        <v>53</v>
      </c>
      <c r="U290" s="33" t="s">
        <v>118</v>
      </c>
      <c r="V290" s="33" t="s">
        <v>119</v>
      </c>
      <c r="W290" s="86">
        <v>13769875596</v>
      </c>
      <c r="X290" s="33" t="s">
        <v>56</v>
      </c>
      <c r="Y290" s="104">
        <v>45292</v>
      </c>
      <c r="Z290" s="104">
        <v>45627</v>
      </c>
      <c r="AA290" s="33"/>
      <c r="AB290" s="105" t="s">
        <v>58</v>
      </c>
      <c r="AC290" s="182"/>
      <c r="AD290" s="51"/>
      <c r="AE290" s="35" t="s">
        <v>52</v>
      </c>
      <c r="AF290" s="34">
        <v>190</v>
      </c>
      <c r="AG290" s="33">
        <v>190</v>
      </c>
      <c r="AH290" s="33">
        <v>0</v>
      </c>
      <c r="AI290" s="33">
        <v>0</v>
      </c>
    </row>
    <row r="291" s="13" customFormat="1" ht="130" hidden="1" customHeight="1" spans="1:232">
      <c r="A291" s="33">
        <v>37</v>
      </c>
      <c r="B291" s="34" t="s">
        <v>864</v>
      </c>
      <c r="C291" s="37" t="s">
        <v>1399</v>
      </c>
      <c r="D291" s="37" t="s">
        <v>1400</v>
      </c>
      <c r="E291" s="37" t="s">
        <v>1823</v>
      </c>
      <c r="F291" s="37" t="s">
        <v>654</v>
      </c>
      <c r="G291" s="37" t="s">
        <v>1824</v>
      </c>
      <c r="H291" s="37" t="s">
        <v>48</v>
      </c>
      <c r="I291" s="73" t="s">
        <v>4442</v>
      </c>
      <c r="J291" s="34">
        <v>400</v>
      </c>
      <c r="K291" s="34">
        <v>400</v>
      </c>
      <c r="L291" s="33">
        <v>0</v>
      </c>
      <c r="M291" s="33">
        <v>0</v>
      </c>
      <c r="N291" s="73" t="s">
        <v>1826</v>
      </c>
      <c r="O291" s="73"/>
      <c r="P291" s="171" t="s">
        <v>1827</v>
      </c>
      <c r="Q291" s="37" t="s">
        <v>52</v>
      </c>
      <c r="R291" s="37" t="s">
        <v>52</v>
      </c>
      <c r="S291" s="37" t="s">
        <v>52</v>
      </c>
      <c r="T291" s="37" t="s">
        <v>53</v>
      </c>
      <c r="U291" s="37" t="s">
        <v>658</v>
      </c>
      <c r="V291" s="37" t="s">
        <v>775</v>
      </c>
      <c r="W291" s="91">
        <v>13887465176</v>
      </c>
      <c r="X291" s="33" t="s">
        <v>56</v>
      </c>
      <c r="Y291" s="124">
        <v>45352</v>
      </c>
      <c r="Z291" s="124">
        <v>45505</v>
      </c>
      <c r="AA291" s="37"/>
      <c r="AB291" s="105" t="s">
        <v>58</v>
      </c>
      <c r="AC291" s="102"/>
      <c r="AD291" s="37"/>
      <c r="AE291" s="35" t="s">
        <v>52</v>
      </c>
      <c r="AF291" s="34">
        <v>400</v>
      </c>
      <c r="AG291" s="33">
        <v>200</v>
      </c>
      <c r="AH291" s="37">
        <v>0</v>
      </c>
      <c r="AI291" s="37">
        <v>200</v>
      </c>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4"/>
      <c r="HW291" s="4"/>
      <c r="HX291" s="4"/>
    </row>
    <row r="292" s="4" customFormat="1" ht="94" hidden="1" customHeight="1" spans="1:35">
      <c r="A292" s="34">
        <v>38</v>
      </c>
      <c r="B292" s="34" t="s">
        <v>864</v>
      </c>
      <c r="C292" s="37" t="s">
        <v>1399</v>
      </c>
      <c r="D292" s="37" t="s">
        <v>1400</v>
      </c>
      <c r="E292" s="37" t="s">
        <v>1828</v>
      </c>
      <c r="F292" s="37" t="s">
        <v>450</v>
      </c>
      <c r="G292" s="37" t="s">
        <v>4443</v>
      </c>
      <c r="H292" s="37" t="s">
        <v>48</v>
      </c>
      <c r="I292" s="73" t="s">
        <v>1829</v>
      </c>
      <c r="J292" s="34">
        <v>480</v>
      </c>
      <c r="K292" s="34">
        <v>480</v>
      </c>
      <c r="L292" s="33">
        <v>0</v>
      </c>
      <c r="M292" s="33">
        <v>0</v>
      </c>
      <c r="N292" s="73" t="s">
        <v>1830</v>
      </c>
      <c r="O292" s="73"/>
      <c r="P292" s="74">
        <v>2408</v>
      </c>
      <c r="Q292" s="37" t="s">
        <v>52</v>
      </c>
      <c r="R292" s="37" t="s">
        <v>52</v>
      </c>
      <c r="S292" s="37" t="s">
        <v>52</v>
      </c>
      <c r="T292" s="37" t="s">
        <v>53</v>
      </c>
      <c r="U292" s="37" t="s">
        <v>454</v>
      </c>
      <c r="V292" s="37" t="s">
        <v>455</v>
      </c>
      <c r="W292" s="91">
        <v>18387480109</v>
      </c>
      <c r="X292" s="33" t="s">
        <v>56</v>
      </c>
      <c r="Y292" s="124">
        <v>45323</v>
      </c>
      <c r="Z292" s="124">
        <v>45627</v>
      </c>
      <c r="AA292" s="37"/>
      <c r="AB292" s="105" t="s">
        <v>58</v>
      </c>
      <c r="AC292" s="102"/>
      <c r="AD292" s="37"/>
      <c r="AE292" s="35" t="s">
        <v>52</v>
      </c>
      <c r="AF292" s="34">
        <v>480</v>
      </c>
      <c r="AG292" s="33">
        <v>200</v>
      </c>
      <c r="AH292" s="37">
        <v>0</v>
      </c>
      <c r="AI292" s="37">
        <v>280</v>
      </c>
    </row>
    <row r="293" s="13" customFormat="1" ht="133" hidden="1" customHeight="1" spans="1:35">
      <c r="A293" s="34">
        <v>39</v>
      </c>
      <c r="B293" s="34" t="s">
        <v>864</v>
      </c>
      <c r="C293" s="33" t="s">
        <v>1399</v>
      </c>
      <c r="D293" s="33" t="s">
        <v>1400</v>
      </c>
      <c r="E293" s="33" t="s">
        <v>1831</v>
      </c>
      <c r="F293" s="33" t="s">
        <v>112</v>
      </c>
      <c r="G293" s="33" t="s">
        <v>4444</v>
      </c>
      <c r="H293" s="33" t="s">
        <v>48</v>
      </c>
      <c r="I293" s="55" t="s">
        <v>4445</v>
      </c>
      <c r="J293" s="34">
        <v>190</v>
      </c>
      <c r="K293" s="34">
        <v>190</v>
      </c>
      <c r="L293" s="33">
        <v>0</v>
      </c>
      <c r="M293" s="33">
        <v>0</v>
      </c>
      <c r="N293" s="66" t="s">
        <v>1833</v>
      </c>
      <c r="O293" s="55"/>
      <c r="P293" s="56" t="s">
        <v>1834</v>
      </c>
      <c r="Q293" s="33" t="s">
        <v>52</v>
      </c>
      <c r="R293" s="33" t="s">
        <v>52</v>
      </c>
      <c r="S293" s="33" t="s">
        <v>52</v>
      </c>
      <c r="T293" s="33" t="s">
        <v>53</v>
      </c>
      <c r="U293" s="33" t="s">
        <v>118</v>
      </c>
      <c r="V293" s="33" t="s">
        <v>119</v>
      </c>
      <c r="W293" s="86">
        <v>13769875596</v>
      </c>
      <c r="X293" s="33" t="s">
        <v>56</v>
      </c>
      <c r="Y293" s="104">
        <v>45292</v>
      </c>
      <c r="Z293" s="104">
        <v>45627</v>
      </c>
      <c r="AA293" s="33"/>
      <c r="AB293" s="105" t="s">
        <v>58</v>
      </c>
      <c r="AC293" s="182"/>
      <c r="AD293" s="33"/>
      <c r="AE293" s="35" t="s">
        <v>52</v>
      </c>
      <c r="AF293" s="34">
        <v>190</v>
      </c>
      <c r="AG293" s="33">
        <v>190</v>
      </c>
      <c r="AH293" s="33">
        <v>0</v>
      </c>
      <c r="AI293" s="33">
        <v>0</v>
      </c>
    </row>
    <row r="294" s="13" customFormat="1" ht="129" hidden="1" customHeight="1" spans="1:35">
      <c r="A294" s="33">
        <v>40</v>
      </c>
      <c r="B294" s="34" t="s">
        <v>864</v>
      </c>
      <c r="C294" s="33" t="s">
        <v>1399</v>
      </c>
      <c r="D294" s="33" t="s">
        <v>1400</v>
      </c>
      <c r="E294" s="33" t="s">
        <v>1835</v>
      </c>
      <c r="F294" s="33" t="s">
        <v>112</v>
      </c>
      <c r="G294" s="33" t="s">
        <v>4446</v>
      </c>
      <c r="H294" s="33" t="s">
        <v>48</v>
      </c>
      <c r="I294" s="55" t="s">
        <v>1837</v>
      </c>
      <c r="J294" s="34">
        <v>100</v>
      </c>
      <c r="K294" s="34">
        <v>100</v>
      </c>
      <c r="L294" s="33">
        <v>0</v>
      </c>
      <c r="M294" s="33">
        <v>0</v>
      </c>
      <c r="N294" s="66" t="s">
        <v>1838</v>
      </c>
      <c r="O294" s="55"/>
      <c r="P294" s="56" t="s">
        <v>1839</v>
      </c>
      <c r="Q294" s="33" t="s">
        <v>52</v>
      </c>
      <c r="R294" s="33" t="s">
        <v>52</v>
      </c>
      <c r="S294" s="33" t="s">
        <v>52</v>
      </c>
      <c r="T294" s="33" t="s">
        <v>53</v>
      </c>
      <c r="U294" s="33" t="s">
        <v>118</v>
      </c>
      <c r="V294" s="33" t="s">
        <v>119</v>
      </c>
      <c r="W294" s="86">
        <v>13769875596</v>
      </c>
      <c r="X294" s="33" t="s">
        <v>56</v>
      </c>
      <c r="Y294" s="104">
        <v>45292</v>
      </c>
      <c r="Z294" s="104">
        <v>45627</v>
      </c>
      <c r="AA294" s="33"/>
      <c r="AB294" s="105" t="s">
        <v>58</v>
      </c>
      <c r="AC294" s="182"/>
      <c r="AD294" s="33"/>
      <c r="AE294" s="35" t="s">
        <v>52</v>
      </c>
      <c r="AF294" s="34">
        <v>100</v>
      </c>
      <c r="AG294" s="33">
        <v>100</v>
      </c>
      <c r="AH294" s="33">
        <v>0</v>
      </c>
      <c r="AI294" s="33">
        <v>0</v>
      </c>
    </row>
    <row r="295" s="13" customFormat="1" ht="81" hidden="1" customHeight="1" spans="1:35">
      <c r="A295" s="34">
        <v>41</v>
      </c>
      <c r="B295" s="34" t="s">
        <v>864</v>
      </c>
      <c r="C295" s="33" t="s">
        <v>1399</v>
      </c>
      <c r="D295" s="33" t="s">
        <v>1400</v>
      </c>
      <c r="E295" s="33" t="s">
        <v>1840</v>
      </c>
      <c r="F295" s="33" t="s">
        <v>68</v>
      </c>
      <c r="G295" s="33" t="s">
        <v>1841</v>
      </c>
      <c r="H295" s="33" t="s">
        <v>48</v>
      </c>
      <c r="I295" s="55" t="s">
        <v>4447</v>
      </c>
      <c r="J295" s="34">
        <v>480</v>
      </c>
      <c r="K295" s="34">
        <v>480</v>
      </c>
      <c r="L295" s="33">
        <v>0</v>
      </c>
      <c r="M295" s="33">
        <v>0</v>
      </c>
      <c r="N295" s="66" t="s">
        <v>1843</v>
      </c>
      <c r="O295" s="55"/>
      <c r="P295" s="56" t="s">
        <v>1844</v>
      </c>
      <c r="Q295" s="33" t="s">
        <v>52</v>
      </c>
      <c r="R295" s="33" t="s">
        <v>52</v>
      </c>
      <c r="S295" s="33" t="s">
        <v>52</v>
      </c>
      <c r="T295" s="33" t="s">
        <v>53</v>
      </c>
      <c r="U295" s="33" t="s">
        <v>363</v>
      </c>
      <c r="V295" s="33" t="s">
        <v>364</v>
      </c>
      <c r="W295" s="86">
        <v>15924765188</v>
      </c>
      <c r="X295" s="33" t="s">
        <v>56</v>
      </c>
      <c r="Y295" s="104">
        <v>45292</v>
      </c>
      <c r="Z295" s="104">
        <v>45627</v>
      </c>
      <c r="AA295" s="33"/>
      <c r="AB295" s="105" t="s">
        <v>58</v>
      </c>
      <c r="AC295" s="182"/>
      <c r="AD295" s="33"/>
      <c r="AE295" s="35" t="s">
        <v>52</v>
      </c>
      <c r="AF295" s="34">
        <v>480</v>
      </c>
      <c r="AG295" s="33">
        <v>200</v>
      </c>
      <c r="AH295" s="33">
        <v>0</v>
      </c>
      <c r="AI295" s="33">
        <v>280</v>
      </c>
    </row>
    <row r="296" s="13" customFormat="1" ht="93" hidden="1" customHeight="1" spans="1:35">
      <c r="A296" s="34">
        <v>42</v>
      </c>
      <c r="B296" s="34" t="s">
        <v>864</v>
      </c>
      <c r="C296" s="33" t="s">
        <v>1399</v>
      </c>
      <c r="D296" s="33" t="s">
        <v>1400</v>
      </c>
      <c r="E296" s="33" t="s">
        <v>1845</v>
      </c>
      <c r="F296" s="33" t="s">
        <v>366</v>
      </c>
      <c r="G296" s="33" t="s">
        <v>1846</v>
      </c>
      <c r="H296" s="33" t="s">
        <v>48</v>
      </c>
      <c r="I296" s="55" t="s">
        <v>4448</v>
      </c>
      <c r="J296" s="34">
        <v>100</v>
      </c>
      <c r="K296" s="34">
        <v>100</v>
      </c>
      <c r="L296" s="33">
        <v>0</v>
      </c>
      <c r="M296" s="33">
        <v>0</v>
      </c>
      <c r="N296" s="55" t="s">
        <v>1848</v>
      </c>
      <c r="O296" s="55"/>
      <c r="P296" s="56"/>
      <c r="Q296" s="33" t="s">
        <v>52</v>
      </c>
      <c r="R296" s="33" t="s">
        <v>52</v>
      </c>
      <c r="S296" s="33" t="s">
        <v>52</v>
      </c>
      <c r="T296" s="33" t="s">
        <v>53</v>
      </c>
      <c r="U296" s="33" t="s">
        <v>371</v>
      </c>
      <c r="V296" s="37" t="s">
        <v>372</v>
      </c>
      <c r="W296" s="91">
        <v>13988998197</v>
      </c>
      <c r="X296" s="33" t="s">
        <v>56</v>
      </c>
      <c r="Y296" s="104">
        <v>45292</v>
      </c>
      <c r="Z296" s="104">
        <v>45627</v>
      </c>
      <c r="AA296" s="33"/>
      <c r="AB296" s="105" t="s">
        <v>58</v>
      </c>
      <c r="AC296" s="182"/>
      <c r="AD296" s="186"/>
      <c r="AE296" s="35" t="s">
        <v>52</v>
      </c>
      <c r="AF296" s="34">
        <v>100</v>
      </c>
      <c r="AG296" s="33">
        <v>100</v>
      </c>
      <c r="AH296" s="33">
        <v>0</v>
      </c>
      <c r="AI296" s="33">
        <v>0</v>
      </c>
    </row>
    <row r="297" s="13" customFormat="1" ht="86" hidden="1" customHeight="1" spans="1:35">
      <c r="A297" s="33">
        <v>43</v>
      </c>
      <c r="B297" s="34" t="s">
        <v>864</v>
      </c>
      <c r="C297" s="33" t="s">
        <v>1399</v>
      </c>
      <c r="D297" s="33" t="s">
        <v>1400</v>
      </c>
      <c r="E297" s="33" t="s">
        <v>1849</v>
      </c>
      <c r="F297" s="33" t="s">
        <v>207</v>
      </c>
      <c r="G297" s="33" t="s">
        <v>1850</v>
      </c>
      <c r="H297" s="33" t="s">
        <v>48</v>
      </c>
      <c r="I297" s="55" t="s">
        <v>1851</v>
      </c>
      <c r="J297" s="34">
        <v>100</v>
      </c>
      <c r="K297" s="34">
        <v>100</v>
      </c>
      <c r="L297" s="33">
        <v>0</v>
      </c>
      <c r="M297" s="33">
        <v>0</v>
      </c>
      <c r="N297" s="66" t="s">
        <v>1852</v>
      </c>
      <c r="O297" s="55"/>
      <c r="P297" s="56" t="s">
        <v>1853</v>
      </c>
      <c r="Q297" s="33" t="s">
        <v>52</v>
      </c>
      <c r="R297" s="33" t="s">
        <v>52</v>
      </c>
      <c r="S297" s="33" t="s">
        <v>52</v>
      </c>
      <c r="T297" s="33" t="s">
        <v>53</v>
      </c>
      <c r="U297" s="33" t="s">
        <v>212</v>
      </c>
      <c r="V297" s="33" t="s">
        <v>213</v>
      </c>
      <c r="W297" s="86">
        <v>13529597887</v>
      </c>
      <c r="X297" s="33" t="s">
        <v>56</v>
      </c>
      <c r="Y297" s="104">
        <v>45352</v>
      </c>
      <c r="Z297" s="104">
        <v>45627</v>
      </c>
      <c r="AA297" s="33"/>
      <c r="AB297" s="105" t="s">
        <v>58</v>
      </c>
      <c r="AC297" s="182"/>
      <c r="AD297" s="33"/>
      <c r="AE297" s="35" t="s">
        <v>52</v>
      </c>
      <c r="AF297" s="34">
        <v>100</v>
      </c>
      <c r="AG297" s="33">
        <v>100</v>
      </c>
      <c r="AH297" s="33">
        <v>0</v>
      </c>
      <c r="AI297" s="33">
        <v>0</v>
      </c>
    </row>
    <row r="298" s="13" customFormat="1" ht="145" hidden="1" customHeight="1" spans="1:35">
      <c r="A298" s="34">
        <v>44</v>
      </c>
      <c r="B298" s="34" t="s">
        <v>864</v>
      </c>
      <c r="C298" s="33" t="s">
        <v>1399</v>
      </c>
      <c r="D298" s="33" t="s">
        <v>1400</v>
      </c>
      <c r="E298" s="33" t="s">
        <v>1854</v>
      </c>
      <c r="F298" s="33" t="s">
        <v>256</v>
      </c>
      <c r="G298" s="33" t="s">
        <v>257</v>
      </c>
      <c r="H298" s="33" t="s">
        <v>48</v>
      </c>
      <c r="I298" s="55" t="s">
        <v>4449</v>
      </c>
      <c r="J298" s="34">
        <v>1016</v>
      </c>
      <c r="K298" s="34">
        <v>1016</v>
      </c>
      <c r="L298" s="33">
        <v>0</v>
      </c>
      <c r="M298" s="33">
        <v>0</v>
      </c>
      <c r="N298" s="66" t="s">
        <v>1856</v>
      </c>
      <c r="O298" s="55"/>
      <c r="P298" s="56" t="s">
        <v>1857</v>
      </c>
      <c r="Q298" s="33" t="s">
        <v>52</v>
      </c>
      <c r="R298" s="33" t="s">
        <v>52</v>
      </c>
      <c r="S298" s="33" t="s">
        <v>52</v>
      </c>
      <c r="T298" s="33" t="s">
        <v>53</v>
      </c>
      <c r="U298" s="33" t="s">
        <v>261</v>
      </c>
      <c r="V298" s="33" t="s">
        <v>730</v>
      </c>
      <c r="W298" s="86">
        <v>15974665480</v>
      </c>
      <c r="X298" s="33" t="s">
        <v>56</v>
      </c>
      <c r="Y298" s="104">
        <v>45292</v>
      </c>
      <c r="Z298" s="104">
        <v>45627</v>
      </c>
      <c r="AA298" s="33"/>
      <c r="AB298" s="105" t="s">
        <v>58</v>
      </c>
      <c r="AC298" s="182"/>
      <c r="AD298" s="33"/>
      <c r="AE298" s="35" t="s">
        <v>52</v>
      </c>
      <c r="AF298" s="34">
        <v>1016</v>
      </c>
      <c r="AG298" s="33">
        <v>200</v>
      </c>
      <c r="AH298" s="33">
        <v>0</v>
      </c>
      <c r="AI298" s="33">
        <v>816</v>
      </c>
    </row>
    <row r="299" s="13" customFormat="1" ht="96" hidden="1" customHeight="1" spans="1:35">
      <c r="A299" s="34">
        <v>45</v>
      </c>
      <c r="B299" s="34" t="s">
        <v>864</v>
      </c>
      <c r="C299" s="33" t="s">
        <v>1399</v>
      </c>
      <c r="D299" s="33" t="s">
        <v>1400</v>
      </c>
      <c r="E299" s="33" t="s">
        <v>1849</v>
      </c>
      <c r="F299" s="33" t="s">
        <v>207</v>
      </c>
      <c r="G299" s="33" t="s">
        <v>1858</v>
      </c>
      <c r="H299" s="33" t="s">
        <v>48</v>
      </c>
      <c r="I299" s="55" t="s">
        <v>1859</v>
      </c>
      <c r="J299" s="34">
        <v>199.75</v>
      </c>
      <c r="K299" s="34">
        <v>199.75</v>
      </c>
      <c r="L299" s="33">
        <v>0</v>
      </c>
      <c r="M299" s="33">
        <v>0</v>
      </c>
      <c r="N299" s="66" t="s">
        <v>1860</v>
      </c>
      <c r="O299" s="55"/>
      <c r="P299" s="56" t="s">
        <v>1861</v>
      </c>
      <c r="Q299" s="33" t="s">
        <v>52</v>
      </c>
      <c r="R299" s="33" t="s">
        <v>52</v>
      </c>
      <c r="S299" s="33" t="s">
        <v>52</v>
      </c>
      <c r="T299" s="33" t="s">
        <v>53</v>
      </c>
      <c r="U299" s="33" t="s">
        <v>212</v>
      </c>
      <c r="V299" s="33" t="s">
        <v>213</v>
      </c>
      <c r="W299" s="86">
        <v>13529597887</v>
      </c>
      <c r="X299" s="33" t="s">
        <v>56</v>
      </c>
      <c r="Y299" s="104">
        <v>45292</v>
      </c>
      <c r="Z299" s="104">
        <v>45627</v>
      </c>
      <c r="AA299" s="33"/>
      <c r="AB299" s="105" t="s">
        <v>58</v>
      </c>
      <c r="AC299" s="182"/>
      <c r="AD299" s="186"/>
      <c r="AE299" s="35" t="s">
        <v>52</v>
      </c>
      <c r="AF299" s="34">
        <v>199.75</v>
      </c>
      <c r="AG299" s="33">
        <v>199.75</v>
      </c>
      <c r="AH299" s="33">
        <v>0</v>
      </c>
      <c r="AI299" s="33">
        <v>0</v>
      </c>
    </row>
    <row r="300" s="13" customFormat="1" ht="176" hidden="1" customHeight="1" spans="1:35">
      <c r="A300" s="33">
        <v>46</v>
      </c>
      <c r="B300" s="34" t="s">
        <v>864</v>
      </c>
      <c r="C300" s="33" t="s">
        <v>1399</v>
      </c>
      <c r="D300" s="33" t="s">
        <v>1400</v>
      </c>
      <c r="E300" s="33" t="s">
        <v>1862</v>
      </c>
      <c r="F300" s="33" t="s">
        <v>256</v>
      </c>
      <c r="G300" s="33" t="s">
        <v>1863</v>
      </c>
      <c r="H300" s="33" t="s">
        <v>48</v>
      </c>
      <c r="I300" s="55" t="s">
        <v>1864</v>
      </c>
      <c r="J300" s="34">
        <v>140</v>
      </c>
      <c r="K300" s="34">
        <v>140</v>
      </c>
      <c r="L300" s="33">
        <v>0</v>
      </c>
      <c r="M300" s="33">
        <v>0</v>
      </c>
      <c r="N300" s="66" t="s">
        <v>1865</v>
      </c>
      <c r="O300" s="55"/>
      <c r="P300" s="67">
        <v>457</v>
      </c>
      <c r="Q300" s="33" t="s">
        <v>52</v>
      </c>
      <c r="R300" s="33" t="s">
        <v>52</v>
      </c>
      <c r="S300" s="33" t="s">
        <v>52</v>
      </c>
      <c r="T300" s="33" t="s">
        <v>53</v>
      </c>
      <c r="U300" s="33" t="s">
        <v>261</v>
      </c>
      <c r="V300" s="33" t="s">
        <v>730</v>
      </c>
      <c r="W300" s="86">
        <v>15974665480</v>
      </c>
      <c r="X300" s="33" t="s">
        <v>56</v>
      </c>
      <c r="Y300" s="104">
        <v>45292</v>
      </c>
      <c r="Z300" s="104">
        <v>45627</v>
      </c>
      <c r="AA300" s="33"/>
      <c r="AB300" s="105" t="s">
        <v>58</v>
      </c>
      <c r="AC300" s="182"/>
      <c r="AD300" s="183"/>
      <c r="AE300" s="35" t="s">
        <v>52</v>
      </c>
      <c r="AF300" s="34">
        <v>140</v>
      </c>
      <c r="AG300" s="33">
        <v>140</v>
      </c>
      <c r="AH300" s="33">
        <v>0</v>
      </c>
      <c r="AI300" s="33">
        <v>0</v>
      </c>
    </row>
    <row r="301" s="13" customFormat="1" ht="120" hidden="1" customHeight="1" spans="1:35">
      <c r="A301" s="34">
        <v>47</v>
      </c>
      <c r="B301" s="41" t="s">
        <v>864</v>
      </c>
      <c r="C301" s="41" t="s">
        <v>1399</v>
      </c>
      <c r="D301" s="41" t="s">
        <v>1400</v>
      </c>
      <c r="E301" s="170" t="s">
        <v>1866</v>
      </c>
      <c r="F301" s="169" t="s">
        <v>130</v>
      </c>
      <c r="G301" s="169" t="s">
        <v>1106</v>
      </c>
      <c r="H301" s="34" t="s">
        <v>48</v>
      </c>
      <c r="I301" s="174" t="s">
        <v>4450</v>
      </c>
      <c r="J301" s="169">
        <v>335</v>
      </c>
      <c r="K301" s="34">
        <v>335</v>
      </c>
      <c r="L301" s="34"/>
      <c r="M301" s="169"/>
      <c r="N301" s="175" t="s">
        <v>1868</v>
      </c>
      <c r="O301" s="59"/>
      <c r="P301" s="169" t="s">
        <v>1869</v>
      </c>
      <c r="Q301" s="34" t="s">
        <v>52</v>
      </c>
      <c r="R301" s="34" t="s">
        <v>52</v>
      </c>
      <c r="S301" s="34" t="s">
        <v>52</v>
      </c>
      <c r="T301" s="169" t="s">
        <v>53</v>
      </c>
      <c r="U301" s="169" t="s">
        <v>134</v>
      </c>
      <c r="V301" s="87" t="s">
        <v>1870</v>
      </c>
      <c r="W301" s="87">
        <v>13529855777</v>
      </c>
      <c r="X301" s="33" t="s">
        <v>56</v>
      </c>
      <c r="Y301" s="184">
        <v>45292</v>
      </c>
      <c r="Z301" s="184">
        <v>45627</v>
      </c>
      <c r="AA301" s="185"/>
      <c r="AB301" s="105" t="s">
        <v>58</v>
      </c>
      <c r="AC301" s="182"/>
      <c r="AD301" s="33"/>
      <c r="AE301" s="35" t="s">
        <v>52</v>
      </c>
      <c r="AF301" s="169">
        <v>335</v>
      </c>
      <c r="AG301" s="34">
        <v>200</v>
      </c>
      <c r="AH301" s="34"/>
      <c r="AI301" s="169">
        <v>135</v>
      </c>
    </row>
    <row r="302" s="13" customFormat="1" ht="185" hidden="1" customHeight="1" spans="1:232">
      <c r="A302" s="34">
        <v>48</v>
      </c>
      <c r="B302" s="34" t="s">
        <v>864</v>
      </c>
      <c r="C302" s="33" t="s">
        <v>1399</v>
      </c>
      <c r="D302" s="33" t="s">
        <v>1400</v>
      </c>
      <c r="E302" s="33" t="s">
        <v>4451</v>
      </c>
      <c r="F302" s="33" t="s">
        <v>284</v>
      </c>
      <c r="G302" s="33" t="s">
        <v>1872</v>
      </c>
      <c r="H302" s="33" t="s">
        <v>48</v>
      </c>
      <c r="I302" s="55" t="s">
        <v>4452</v>
      </c>
      <c r="J302" s="34">
        <v>311.8</v>
      </c>
      <c r="K302" s="34">
        <v>311.8</v>
      </c>
      <c r="L302" s="33">
        <v>0</v>
      </c>
      <c r="M302" s="33">
        <v>0</v>
      </c>
      <c r="N302" s="55" t="s">
        <v>4453</v>
      </c>
      <c r="O302" s="55"/>
      <c r="P302" s="67"/>
      <c r="Q302" s="33" t="s">
        <v>52</v>
      </c>
      <c r="R302" s="33" t="s">
        <v>52</v>
      </c>
      <c r="S302" s="33" t="s">
        <v>52</v>
      </c>
      <c r="T302" s="33" t="s">
        <v>53</v>
      </c>
      <c r="U302" s="33" t="s">
        <v>289</v>
      </c>
      <c r="V302" s="33" t="s">
        <v>719</v>
      </c>
      <c r="W302" s="86">
        <v>13769725808</v>
      </c>
      <c r="X302" s="33" t="s">
        <v>56</v>
      </c>
      <c r="Y302" s="104">
        <v>45301</v>
      </c>
      <c r="Z302" s="104">
        <v>45636</v>
      </c>
      <c r="AA302" s="33"/>
      <c r="AB302" s="105" t="s">
        <v>58</v>
      </c>
      <c r="AC302" s="182"/>
      <c r="AD302" s="33"/>
      <c r="AE302" s="35" t="s">
        <v>52</v>
      </c>
      <c r="AF302" s="34">
        <v>311.8</v>
      </c>
      <c r="AG302" s="33">
        <v>200</v>
      </c>
      <c r="AH302" s="33">
        <v>0</v>
      </c>
      <c r="AI302" s="33">
        <v>111.8</v>
      </c>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row>
    <row r="303" s="15" customFormat="1" ht="127" hidden="1" customHeight="1" spans="1:35">
      <c r="A303" s="33">
        <v>49</v>
      </c>
      <c r="B303" s="34" t="s">
        <v>864</v>
      </c>
      <c r="C303" s="33" t="s">
        <v>1399</v>
      </c>
      <c r="D303" s="33" t="s">
        <v>1400</v>
      </c>
      <c r="E303" s="33" t="s">
        <v>1876</v>
      </c>
      <c r="F303" s="33" t="s">
        <v>248</v>
      </c>
      <c r="G303" s="33" t="s">
        <v>493</v>
      </c>
      <c r="H303" s="33" t="s">
        <v>48</v>
      </c>
      <c r="I303" s="55" t="s">
        <v>1877</v>
      </c>
      <c r="J303" s="34">
        <v>300</v>
      </c>
      <c r="K303" s="34">
        <v>300</v>
      </c>
      <c r="L303" s="33">
        <v>0</v>
      </c>
      <c r="M303" s="33">
        <v>0</v>
      </c>
      <c r="N303" s="66" t="s">
        <v>1878</v>
      </c>
      <c r="O303" s="55"/>
      <c r="P303" s="67">
        <v>228</v>
      </c>
      <c r="Q303" s="33" t="s">
        <v>52</v>
      </c>
      <c r="R303" s="33" t="s">
        <v>52</v>
      </c>
      <c r="S303" s="33" t="s">
        <v>52</v>
      </c>
      <c r="T303" s="33" t="s">
        <v>53</v>
      </c>
      <c r="U303" s="33" t="s">
        <v>253</v>
      </c>
      <c r="V303" s="33" t="s">
        <v>254</v>
      </c>
      <c r="W303" s="86">
        <v>13577395188</v>
      </c>
      <c r="X303" s="33" t="s">
        <v>56</v>
      </c>
      <c r="Y303" s="104">
        <v>45292</v>
      </c>
      <c r="Z303" s="104">
        <v>45627</v>
      </c>
      <c r="AA303" s="33"/>
      <c r="AB303" s="105" t="s">
        <v>58</v>
      </c>
      <c r="AC303" s="182"/>
      <c r="AD303" s="33"/>
      <c r="AE303" s="35" t="s">
        <v>52</v>
      </c>
      <c r="AF303" s="34">
        <v>300</v>
      </c>
      <c r="AG303" s="33">
        <v>200</v>
      </c>
      <c r="AH303" s="33">
        <v>0</v>
      </c>
      <c r="AI303" s="33">
        <v>100</v>
      </c>
    </row>
    <row r="304" s="15" customFormat="1" ht="110" hidden="1" customHeight="1" spans="1:35">
      <c r="A304" s="34">
        <v>50</v>
      </c>
      <c r="B304" s="41" t="s">
        <v>864</v>
      </c>
      <c r="C304" s="41" t="s">
        <v>1399</v>
      </c>
      <c r="D304" s="41" t="s">
        <v>1400</v>
      </c>
      <c r="E304" s="89" t="s">
        <v>1879</v>
      </c>
      <c r="F304" s="89" t="s">
        <v>130</v>
      </c>
      <c r="G304" s="89" t="s">
        <v>1880</v>
      </c>
      <c r="H304" s="89" t="s">
        <v>48</v>
      </c>
      <c r="I304" s="176" t="s">
        <v>1881</v>
      </c>
      <c r="J304" s="177">
        <v>100</v>
      </c>
      <c r="K304" s="177">
        <v>100</v>
      </c>
      <c r="L304" s="177">
        <v>0</v>
      </c>
      <c r="M304" s="177">
        <v>0</v>
      </c>
      <c r="N304" s="178" t="s">
        <v>1882</v>
      </c>
      <c r="O304" s="179"/>
      <c r="P304" s="89" t="s">
        <v>1883</v>
      </c>
      <c r="Q304" s="181" t="s">
        <v>52</v>
      </c>
      <c r="R304" s="181" t="s">
        <v>52</v>
      </c>
      <c r="S304" s="181" t="s">
        <v>52</v>
      </c>
      <c r="T304" s="169" t="s">
        <v>53</v>
      </c>
      <c r="U304" s="169" t="s">
        <v>134</v>
      </c>
      <c r="V304" s="34" t="s">
        <v>135</v>
      </c>
      <c r="W304" s="87">
        <v>18887998999</v>
      </c>
      <c r="X304" s="33" t="s">
        <v>56</v>
      </c>
      <c r="Y304" s="184">
        <v>45292</v>
      </c>
      <c r="Z304" s="184">
        <v>45627</v>
      </c>
      <c r="AA304" s="33"/>
      <c r="AB304" s="105" t="s">
        <v>58</v>
      </c>
      <c r="AC304" s="182"/>
      <c r="AD304" s="186"/>
      <c r="AE304" s="35" t="s">
        <v>52</v>
      </c>
      <c r="AF304" s="177">
        <v>100</v>
      </c>
      <c r="AG304" s="177">
        <v>100</v>
      </c>
      <c r="AH304" s="177">
        <v>0</v>
      </c>
      <c r="AI304" s="177">
        <v>0</v>
      </c>
    </row>
    <row r="305" s="15" customFormat="1" ht="137" hidden="1" customHeight="1" spans="1:232">
      <c r="A305" s="34">
        <v>51</v>
      </c>
      <c r="B305" s="34" t="s">
        <v>864</v>
      </c>
      <c r="C305" s="37" t="s">
        <v>1399</v>
      </c>
      <c r="D305" s="37" t="s">
        <v>1400</v>
      </c>
      <c r="E305" s="37" t="s">
        <v>1884</v>
      </c>
      <c r="F305" s="37" t="s">
        <v>402</v>
      </c>
      <c r="G305" s="37" t="s">
        <v>403</v>
      </c>
      <c r="H305" s="37" t="s">
        <v>48</v>
      </c>
      <c r="I305" s="73" t="s">
        <v>4454</v>
      </c>
      <c r="J305" s="34">
        <v>1200</v>
      </c>
      <c r="K305" s="34">
        <v>1200</v>
      </c>
      <c r="L305" s="33">
        <v>0</v>
      </c>
      <c r="M305" s="33">
        <v>0</v>
      </c>
      <c r="N305" s="73" t="s">
        <v>4455</v>
      </c>
      <c r="O305" s="73"/>
      <c r="P305" s="74">
        <v>3538</v>
      </c>
      <c r="Q305" s="37" t="s">
        <v>52</v>
      </c>
      <c r="R305" s="37" t="s">
        <v>52</v>
      </c>
      <c r="S305" s="37" t="s">
        <v>52</v>
      </c>
      <c r="T305" s="37" t="s">
        <v>53</v>
      </c>
      <c r="U305" s="37" t="s">
        <v>407</v>
      </c>
      <c r="V305" s="37" t="s">
        <v>1539</v>
      </c>
      <c r="W305" s="91">
        <v>13988933577</v>
      </c>
      <c r="X305" s="33" t="s">
        <v>56</v>
      </c>
      <c r="Y305" s="124">
        <v>45292</v>
      </c>
      <c r="Z305" s="124">
        <v>45627</v>
      </c>
      <c r="AA305" s="37"/>
      <c r="AB305" s="105" t="s">
        <v>58</v>
      </c>
      <c r="AC305" s="102"/>
      <c r="AD305" s="37"/>
      <c r="AE305" s="35" t="s">
        <v>52</v>
      </c>
      <c r="AF305" s="34">
        <v>1200</v>
      </c>
      <c r="AG305" s="33">
        <v>200</v>
      </c>
      <c r="AH305" s="37">
        <v>0</v>
      </c>
      <c r="AI305" s="37">
        <v>1000</v>
      </c>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c r="FH305" s="4"/>
      <c r="FI305" s="4"/>
      <c r="FJ305" s="4"/>
      <c r="FK305" s="4"/>
      <c r="FL305" s="4"/>
      <c r="FM305" s="4"/>
      <c r="FN305" s="4"/>
      <c r="FO305" s="4"/>
      <c r="FP305" s="4"/>
      <c r="FQ305" s="4"/>
      <c r="FR305" s="4"/>
      <c r="FS305" s="4"/>
      <c r="FT305" s="4"/>
      <c r="FU305" s="4"/>
      <c r="FV305" s="4"/>
      <c r="FW305" s="4"/>
      <c r="FX305" s="4"/>
      <c r="FY305" s="4"/>
      <c r="FZ305" s="4"/>
      <c r="GA305" s="4"/>
      <c r="GB305" s="4"/>
      <c r="GC305" s="4"/>
      <c r="GD305" s="4"/>
      <c r="GE305" s="4"/>
      <c r="GF305" s="4"/>
      <c r="GG305" s="4"/>
      <c r="GH305" s="4"/>
      <c r="GI305" s="4"/>
      <c r="GJ305" s="4"/>
      <c r="GK305" s="4"/>
      <c r="GL305" s="4"/>
      <c r="GM305" s="4"/>
      <c r="GN305" s="4"/>
      <c r="GO305" s="4"/>
      <c r="GP305" s="4"/>
      <c r="GQ305" s="4"/>
      <c r="GR305" s="4"/>
      <c r="GS305" s="4"/>
      <c r="GT305" s="4"/>
      <c r="GU305" s="4"/>
      <c r="GV305" s="4"/>
      <c r="GW305" s="4"/>
      <c r="GX305" s="4"/>
      <c r="GY305" s="4"/>
      <c r="GZ305" s="4"/>
      <c r="HA305" s="4"/>
      <c r="HB305" s="4"/>
      <c r="HC305" s="4"/>
      <c r="HD305" s="4"/>
      <c r="HE305" s="4"/>
      <c r="HF305" s="4"/>
      <c r="HG305" s="4"/>
      <c r="HH305" s="4"/>
      <c r="HI305" s="4"/>
      <c r="HJ305" s="4"/>
      <c r="HK305" s="4"/>
      <c r="HL305" s="4"/>
      <c r="HM305" s="4"/>
      <c r="HN305" s="4"/>
      <c r="HO305" s="4"/>
      <c r="HP305" s="4"/>
      <c r="HQ305" s="4"/>
      <c r="HR305" s="4"/>
      <c r="HS305" s="4"/>
      <c r="HT305" s="4"/>
      <c r="HU305" s="4"/>
      <c r="HV305" s="4"/>
      <c r="HW305" s="4"/>
      <c r="HX305" s="4"/>
    </row>
    <row r="306" s="9" customFormat="1" ht="168" customHeight="1" spans="1:35">
      <c r="A306" s="33">
        <v>52</v>
      </c>
      <c r="B306" s="34" t="s">
        <v>864</v>
      </c>
      <c r="C306" s="33" t="s">
        <v>865</v>
      </c>
      <c r="D306" s="33" t="s">
        <v>866</v>
      </c>
      <c r="E306" s="33" t="s">
        <v>2013</v>
      </c>
      <c r="F306" s="33" t="s">
        <v>46</v>
      </c>
      <c r="G306" s="33" t="s">
        <v>2014</v>
      </c>
      <c r="H306" s="33" t="s">
        <v>48</v>
      </c>
      <c r="I306" s="55" t="s">
        <v>2015</v>
      </c>
      <c r="J306" s="34">
        <v>140</v>
      </c>
      <c r="K306" s="34">
        <v>140</v>
      </c>
      <c r="L306" s="34">
        <v>0</v>
      </c>
      <c r="M306" s="33">
        <v>0</v>
      </c>
      <c r="N306" s="55" t="s">
        <v>2016</v>
      </c>
      <c r="O306" s="55" t="s">
        <v>514</v>
      </c>
      <c r="P306" s="67">
        <v>304</v>
      </c>
      <c r="Q306" s="33" t="s">
        <v>52</v>
      </c>
      <c r="R306" s="33" t="s">
        <v>52</v>
      </c>
      <c r="S306" s="33" t="s">
        <v>52</v>
      </c>
      <c r="T306" s="33" t="s">
        <v>1390</v>
      </c>
      <c r="U306" s="33" t="s">
        <v>447</v>
      </c>
      <c r="V306" s="33" t="s">
        <v>838</v>
      </c>
      <c r="W306" s="86">
        <v>13529898336</v>
      </c>
      <c r="X306" s="34" t="s">
        <v>56</v>
      </c>
      <c r="Y306" s="104">
        <v>45383</v>
      </c>
      <c r="Z306" s="164">
        <v>45566</v>
      </c>
      <c r="AA306" s="33"/>
      <c r="AB306" s="105" t="s">
        <v>1393</v>
      </c>
      <c r="AC306" s="125"/>
      <c r="AD306" s="33"/>
      <c r="AE306" s="35" t="s">
        <v>52</v>
      </c>
      <c r="AF306" s="34">
        <v>140</v>
      </c>
      <c r="AG306" s="33">
        <v>140</v>
      </c>
      <c r="AH306" s="33">
        <v>0</v>
      </c>
      <c r="AI306" s="33">
        <v>0</v>
      </c>
    </row>
    <row r="307" s="9" customFormat="1" ht="99" hidden="1" customHeight="1" spans="1:35">
      <c r="A307" s="34">
        <v>53</v>
      </c>
      <c r="B307" s="34" t="s">
        <v>864</v>
      </c>
      <c r="C307" s="33" t="s">
        <v>1399</v>
      </c>
      <c r="D307" s="33" t="s">
        <v>1400</v>
      </c>
      <c r="E307" s="33" t="s">
        <v>2017</v>
      </c>
      <c r="F307" s="33" t="s">
        <v>366</v>
      </c>
      <c r="G307" s="33" t="s">
        <v>840</v>
      </c>
      <c r="H307" s="33" t="s">
        <v>48</v>
      </c>
      <c r="I307" s="55" t="s">
        <v>2018</v>
      </c>
      <c r="J307" s="34">
        <v>100</v>
      </c>
      <c r="K307" s="34">
        <v>100</v>
      </c>
      <c r="L307" s="34">
        <v>0</v>
      </c>
      <c r="M307" s="33">
        <v>0</v>
      </c>
      <c r="N307" s="55" t="s">
        <v>2019</v>
      </c>
      <c r="O307" s="55" t="s">
        <v>514</v>
      </c>
      <c r="P307" s="67">
        <v>2084</v>
      </c>
      <c r="Q307" s="33" t="s">
        <v>52</v>
      </c>
      <c r="R307" s="33" t="s">
        <v>52</v>
      </c>
      <c r="S307" s="33" t="s">
        <v>52</v>
      </c>
      <c r="T307" s="33" t="s">
        <v>1390</v>
      </c>
      <c r="U307" s="33" t="s">
        <v>371</v>
      </c>
      <c r="V307" s="33" t="s">
        <v>1406</v>
      </c>
      <c r="W307" s="86">
        <v>13668719171</v>
      </c>
      <c r="X307" s="34" t="s">
        <v>56</v>
      </c>
      <c r="Y307" s="104">
        <v>45383</v>
      </c>
      <c r="Z307" s="164">
        <v>45566</v>
      </c>
      <c r="AA307" s="33"/>
      <c r="AB307" s="105" t="s">
        <v>1393</v>
      </c>
      <c r="AC307" s="125"/>
      <c r="AD307" s="33"/>
      <c r="AE307" s="35" t="s">
        <v>52</v>
      </c>
      <c r="AF307" s="34">
        <v>100</v>
      </c>
      <c r="AG307" s="33">
        <v>100</v>
      </c>
      <c r="AH307" s="33">
        <v>0</v>
      </c>
      <c r="AI307" s="33">
        <v>0</v>
      </c>
    </row>
    <row r="308" s="9" customFormat="1" ht="153" hidden="1" customHeight="1" spans="1:35">
      <c r="A308" s="34">
        <v>54</v>
      </c>
      <c r="B308" s="34" t="s">
        <v>4160</v>
      </c>
      <c r="C308" s="33" t="s">
        <v>4160</v>
      </c>
      <c r="D308" s="33" t="s">
        <v>4456</v>
      </c>
      <c r="E308" s="33" t="s">
        <v>4457</v>
      </c>
      <c r="F308" s="33" t="s">
        <v>402</v>
      </c>
      <c r="G308" s="33" t="s">
        <v>666</v>
      </c>
      <c r="H308" s="33" t="s">
        <v>48</v>
      </c>
      <c r="I308" s="55" t="s">
        <v>4458</v>
      </c>
      <c r="J308" s="34">
        <v>30</v>
      </c>
      <c r="K308" s="34">
        <v>0</v>
      </c>
      <c r="L308" s="34">
        <v>30</v>
      </c>
      <c r="M308" s="33">
        <v>0</v>
      </c>
      <c r="N308" s="66" t="s">
        <v>4459</v>
      </c>
      <c r="O308" s="55"/>
      <c r="P308" s="67">
        <v>1700</v>
      </c>
      <c r="Q308" s="33" t="s">
        <v>52</v>
      </c>
      <c r="R308" s="33" t="s">
        <v>52</v>
      </c>
      <c r="S308" s="33" t="s">
        <v>52</v>
      </c>
      <c r="T308" s="33" t="s">
        <v>1390</v>
      </c>
      <c r="U308" s="33" t="s">
        <v>407</v>
      </c>
      <c r="V308" s="33" t="s">
        <v>4460</v>
      </c>
      <c r="W308" s="86" t="s">
        <v>4461</v>
      </c>
      <c r="X308" s="34" t="s">
        <v>56</v>
      </c>
      <c r="Y308" s="104">
        <v>45383</v>
      </c>
      <c r="Z308" s="164">
        <v>45566</v>
      </c>
      <c r="AA308" s="33"/>
      <c r="AB308" s="105" t="s">
        <v>1393</v>
      </c>
      <c r="AC308" s="125"/>
      <c r="AD308" s="33"/>
      <c r="AE308" s="35" t="s">
        <v>52</v>
      </c>
      <c r="AF308" s="34">
        <v>30</v>
      </c>
      <c r="AG308" s="33">
        <v>0</v>
      </c>
      <c r="AH308" s="33">
        <v>30</v>
      </c>
      <c r="AI308" s="33">
        <v>0</v>
      </c>
    </row>
    <row r="309" s="9" customFormat="1" ht="60" hidden="1" customHeight="1" spans="1:35">
      <c r="A309" s="33">
        <v>55</v>
      </c>
      <c r="B309" s="34" t="s">
        <v>864</v>
      </c>
      <c r="C309" s="33" t="s">
        <v>865</v>
      </c>
      <c r="D309" s="33" t="s">
        <v>866</v>
      </c>
      <c r="E309" s="33" t="s">
        <v>2027</v>
      </c>
      <c r="F309" s="33" t="s">
        <v>256</v>
      </c>
      <c r="G309" s="33" t="s">
        <v>2028</v>
      </c>
      <c r="H309" s="33" t="s">
        <v>48</v>
      </c>
      <c r="I309" s="55" t="s">
        <v>4462</v>
      </c>
      <c r="J309" s="34">
        <v>80</v>
      </c>
      <c r="K309" s="34">
        <v>0</v>
      </c>
      <c r="L309" s="34">
        <v>80</v>
      </c>
      <c r="M309" s="33">
        <v>0</v>
      </c>
      <c r="N309" s="55" t="s">
        <v>2030</v>
      </c>
      <c r="O309" s="55" t="s">
        <v>1213</v>
      </c>
      <c r="P309" s="67">
        <v>412</v>
      </c>
      <c r="Q309" s="33" t="s">
        <v>52</v>
      </c>
      <c r="R309" s="33" t="s">
        <v>52</v>
      </c>
      <c r="S309" s="33" t="s">
        <v>52</v>
      </c>
      <c r="T309" s="33" t="s">
        <v>1390</v>
      </c>
      <c r="U309" s="33" t="s">
        <v>261</v>
      </c>
      <c r="V309" s="33" t="s">
        <v>852</v>
      </c>
      <c r="W309" s="86" t="s">
        <v>2031</v>
      </c>
      <c r="X309" s="34" t="s">
        <v>56</v>
      </c>
      <c r="Y309" s="104">
        <v>45383</v>
      </c>
      <c r="Z309" s="164">
        <v>45566</v>
      </c>
      <c r="AA309" s="33"/>
      <c r="AB309" s="105" t="s">
        <v>1393</v>
      </c>
      <c r="AC309" s="125"/>
      <c r="AD309" s="33"/>
      <c r="AE309" s="35" t="s">
        <v>52</v>
      </c>
      <c r="AF309" s="34">
        <v>80</v>
      </c>
      <c r="AG309" s="33">
        <v>0</v>
      </c>
      <c r="AH309" s="33">
        <v>80</v>
      </c>
      <c r="AI309" s="33">
        <v>0</v>
      </c>
    </row>
    <row r="310" s="2" customFormat="1" ht="223" hidden="1" customHeight="1" spans="1:35">
      <c r="A310" s="34">
        <v>56</v>
      </c>
      <c r="B310" s="34" t="s">
        <v>864</v>
      </c>
      <c r="C310" s="34" t="s">
        <v>865</v>
      </c>
      <c r="D310" s="34" t="s">
        <v>2037</v>
      </c>
      <c r="E310" s="34" t="s">
        <v>2038</v>
      </c>
      <c r="F310" s="34" t="s">
        <v>270</v>
      </c>
      <c r="G310" s="34" t="s">
        <v>2039</v>
      </c>
      <c r="H310" s="34" t="s">
        <v>48</v>
      </c>
      <c r="I310" s="59" t="s">
        <v>2040</v>
      </c>
      <c r="J310" s="34">
        <v>49.6</v>
      </c>
      <c r="K310" s="34">
        <v>49.6</v>
      </c>
      <c r="L310" s="34"/>
      <c r="M310" s="34"/>
      <c r="N310" s="59" t="s">
        <v>2041</v>
      </c>
      <c r="O310" s="59"/>
      <c r="P310" s="65">
        <v>592</v>
      </c>
      <c r="Q310" s="34" t="s">
        <v>52</v>
      </c>
      <c r="R310" s="34" t="s">
        <v>52</v>
      </c>
      <c r="S310" s="34" t="s">
        <v>52</v>
      </c>
      <c r="T310" s="34" t="s">
        <v>2042</v>
      </c>
      <c r="U310" s="34" t="s">
        <v>275</v>
      </c>
      <c r="V310" s="34" t="s">
        <v>508</v>
      </c>
      <c r="W310" s="87">
        <v>13508815282</v>
      </c>
      <c r="X310" s="34" t="s">
        <v>56</v>
      </c>
      <c r="Y310" s="107">
        <v>45306</v>
      </c>
      <c r="Z310" s="107">
        <v>45627</v>
      </c>
      <c r="AA310" s="34"/>
      <c r="AB310" s="105" t="s">
        <v>2043</v>
      </c>
      <c r="AC310" s="112" t="s">
        <v>4314</v>
      </c>
      <c r="AD310" s="37"/>
      <c r="AE310" s="35" t="s">
        <v>56</v>
      </c>
      <c r="AF310" s="34">
        <v>49.6</v>
      </c>
      <c r="AG310" s="34">
        <v>49.6</v>
      </c>
      <c r="AH310" s="34"/>
      <c r="AI310" s="34">
        <f t="shared" ref="AI310:AI348" si="13">AF310-AG310-AH310</f>
        <v>0</v>
      </c>
    </row>
    <row r="311" s="2" customFormat="1" ht="63" hidden="1" customHeight="1" spans="1:35">
      <c r="A311" s="34">
        <v>57</v>
      </c>
      <c r="B311" s="34" t="s">
        <v>864</v>
      </c>
      <c r="C311" s="34" t="s">
        <v>865</v>
      </c>
      <c r="D311" s="34" t="s">
        <v>2037</v>
      </c>
      <c r="E311" s="34" t="s">
        <v>2044</v>
      </c>
      <c r="F311" s="34" t="s">
        <v>366</v>
      </c>
      <c r="G311" s="34" t="s">
        <v>2045</v>
      </c>
      <c r="H311" s="34" t="s">
        <v>48</v>
      </c>
      <c r="I311" s="59" t="s">
        <v>2046</v>
      </c>
      <c r="J311" s="34">
        <v>4</v>
      </c>
      <c r="K311" s="34">
        <v>4</v>
      </c>
      <c r="L311" s="34"/>
      <c r="M311" s="34"/>
      <c r="N311" s="59" t="s">
        <v>2047</v>
      </c>
      <c r="O311" s="59"/>
      <c r="P311" s="65">
        <v>25</v>
      </c>
      <c r="Q311" s="34" t="s">
        <v>52</v>
      </c>
      <c r="R311" s="34" t="s">
        <v>52</v>
      </c>
      <c r="S311" s="34" t="s">
        <v>52</v>
      </c>
      <c r="T311" s="34" t="s">
        <v>2042</v>
      </c>
      <c r="U311" s="34" t="s">
        <v>371</v>
      </c>
      <c r="V311" s="34" t="s">
        <v>2048</v>
      </c>
      <c r="W311" s="87" t="s">
        <v>2049</v>
      </c>
      <c r="X311" s="34" t="s">
        <v>56</v>
      </c>
      <c r="Y311" s="107">
        <v>45321</v>
      </c>
      <c r="Z311" s="107">
        <v>45627</v>
      </c>
      <c r="AA311" s="34"/>
      <c r="AB311" s="105" t="s">
        <v>2043</v>
      </c>
      <c r="AC311" s="112" t="s">
        <v>4314</v>
      </c>
      <c r="AD311" s="37"/>
      <c r="AE311" s="35" t="s">
        <v>56</v>
      </c>
      <c r="AF311" s="34">
        <v>4</v>
      </c>
      <c r="AG311" s="34">
        <v>4</v>
      </c>
      <c r="AH311" s="34"/>
      <c r="AI311" s="34">
        <f t="shared" si="13"/>
        <v>0</v>
      </c>
    </row>
    <row r="312" s="2" customFormat="1" ht="79" hidden="1" customHeight="1" spans="1:35">
      <c r="A312" s="33">
        <v>58</v>
      </c>
      <c r="B312" s="34" t="s">
        <v>864</v>
      </c>
      <c r="C312" s="34" t="s">
        <v>865</v>
      </c>
      <c r="D312" s="34" t="s">
        <v>2037</v>
      </c>
      <c r="E312" s="34" t="s">
        <v>2050</v>
      </c>
      <c r="F312" s="34" t="s">
        <v>366</v>
      </c>
      <c r="G312" s="34" t="s">
        <v>2051</v>
      </c>
      <c r="H312" s="34" t="s">
        <v>48</v>
      </c>
      <c r="I312" s="59" t="s">
        <v>2052</v>
      </c>
      <c r="J312" s="34">
        <v>13</v>
      </c>
      <c r="K312" s="34">
        <v>13</v>
      </c>
      <c r="L312" s="34"/>
      <c r="M312" s="34"/>
      <c r="N312" s="59" t="s">
        <v>2053</v>
      </c>
      <c r="O312" s="59"/>
      <c r="P312" s="65">
        <v>1010</v>
      </c>
      <c r="Q312" s="34" t="s">
        <v>52</v>
      </c>
      <c r="R312" s="34" t="s">
        <v>52</v>
      </c>
      <c r="S312" s="34" t="s">
        <v>52</v>
      </c>
      <c r="T312" s="34" t="s">
        <v>2042</v>
      </c>
      <c r="U312" s="34" t="s">
        <v>371</v>
      </c>
      <c r="V312" s="34" t="s">
        <v>2048</v>
      </c>
      <c r="W312" s="87" t="s">
        <v>2049</v>
      </c>
      <c r="X312" s="34" t="s">
        <v>56</v>
      </c>
      <c r="Y312" s="107">
        <v>45321</v>
      </c>
      <c r="Z312" s="107">
        <v>45627</v>
      </c>
      <c r="AA312" s="34"/>
      <c r="AB312" s="105" t="s">
        <v>2043</v>
      </c>
      <c r="AC312" s="112" t="s">
        <v>4314</v>
      </c>
      <c r="AD312" s="37"/>
      <c r="AE312" s="35" t="s">
        <v>56</v>
      </c>
      <c r="AF312" s="34">
        <v>13</v>
      </c>
      <c r="AG312" s="34">
        <v>13</v>
      </c>
      <c r="AH312" s="34"/>
      <c r="AI312" s="34">
        <f t="shared" si="13"/>
        <v>0</v>
      </c>
    </row>
    <row r="313" s="2" customFormat="1" ht="115" hidden="1" customHeight="1" spans="1:35">
      <c r="A313" s="34">
        <v>59</v>
      </c>
      <c r="B313" s="34" t="s">
        <v>864</v>
      </c>
      <c r="C313" s="34" t="s">
        <v>865</v>
      </c>
      <c r="D313" s="34" t="s">
        <v>2037</v>
      </c>
      <c r="E313" s="34" t="s">
        <v>2054</v>
      </c>
      <c r="F313" s="34" t="s">
        <v>284</v>
      </c>
      <c r="G313" s="34" t="s">
        <v>740</v>
      </c>
      <c r="H313" s="34" t="s">
        <v>48</v>
      </c>
      <c r="I313" s="59" t="s">
        <v>2055</v>
      </c>
      <c r="J313" s="34">
        <v>18.6</v>
      </c>
      <c r="K313" s="34">
        <v>18.6</v>
      </c>
      <c r="L313" s="34"/>
      <c r="M313" s="34"/>
      <c r="N313" s="59" t="s">
        <v>2056</v>
      </c>
      <c r="O313" s="59"/>
      <c r="P313" s="65">
        <v>793</v>
      </c>
      <c r="Q313" s="34" t="s">
        <v>52</v>
      </c>
      <c r="R313" s="34" t="s">
        <v>52</v>
      </c>
      <c r="S313" s="34" t="s">
        <v>52</v>
      </c>
      <c r="T313" s="34" t="s">
        <v>2042</v>
      </c>
      <c r="U313" s="34" t="s">
        <v>289</v>
      </c>
      <c r="V313" s="34" t="s">
        <v>2057</v>
      </c>
      <c r="W313" s="87" t="s">
        <v>2058</v>
      </c>
      <c r="X313" s="34" t="s">
        <v>56</v>
      </c>
      <c r="Y313" s="107">
        <v>45321</v>
      </c>
      <c r="Z313" s="107">
        <v>45627</v>
      </c>
      <c r="AA313" s="34"/>
      <c r="AB313" s="105" t="s">
        <v>2043</v>
      </c>
      <c r="AC313" s="112" t="s">
        <v>4314</v>
      </c>
      <c r="AD313" s="37"/>
      <c r="AE313" s="35" t="s">
        <v>56</v>
      </c>
      <c r="AF313" s="34">
        <v>18.6</v>
      </c>
      <c r="AG313" s="34">
        <v>18.6</v>
      </c>
      <c r="AH313" s="34"/>
      <c r="AI313" s="34">
        <f t="shared" si="13"/>
        <v>0</v>
      </c>
    </row>
    <row r="314" s="2" customFormat="1" ht="181" hidden="1" customHeight="1" spans="1:35">
      <c r="A314" s="34">
        <v>60</v>
      </c>
      <c r="B314" s="34" t="s">
        <v>864</v>
      </c>
      <c r="C314" s="34" t="s">
        <v>865</v>
      </c>
      <c r="D314" s="34" t="s">
        <v>2037</v>
      </c>
      <c r="E314" s="34" t="s">
        <v>2059</v>
      </c>
      <c r="F314" s="34" t="s">
        <v>179</v>
      </c>
      <c r="G314" s="34" t="s">
        <v>794</v>
      </c>
      <c r="H314" s="34" t="s">
        <v>48</v>
      </c>
      <c r="I314" s="59" t="s">
        <v>2060</v>
      </c>
      <c r="J314" s="34">
        <v>124.87</v>
      </c>
      <c r="K314" s="34">
        <v>124.87</v>
      </c>
      <c r="L314" s="34"/>
      <c r="M314" s="34"/>
      <c r="N314" s="59" t="s">
        <v>2061</v>
      </c>
      <c r="O314" s="59"/>
      <c r="P314" s="65">
        <v>663</v>
      </c>
      <c r="Q314" s="34" t="s">
        <v>52</v>
      </c>
      <c r="R314" s="34" t="s">
        <v>52</v>
      </c>
      <c r="S314" s="34" t="s">
        <v>52</v>
      </c>
      <c r="T314" s="34" t="s">
        <v>2042</v>
      </c>
      <c r="U314" s="34" t="s">
        <v>184</v>
      </c>
      <c r="V314" s="34" t="s">
        <v>797</v>
      </c>
      <c r="W314" s="87" t="s">
        <v>798</v>
      </c>
      <c r="X314" s="34" t="s">
        <v>56</v>
      </c>
      <c r="Y314" s="107">
        <v>45321</v>
      </c>
      <c r="Z314" s="107">
        <v>45627</v>
      </c>
      <c r="AA314" s="34"/>
      <c r="AB314" s="105" t="s">
        <v>2043</v>
      </c>
      <c r="AC314" s="112" t="s">
        <v>4314</v>
      </c>
      <c r="AD314" s="37"/>
      <c r="AE314" s="35" t="s">
        <v>56</v>
      </c>
      <c r="AF314" s="34">
        <v>124.87</v>
      </c>
      <c r="AG314" s="34">
        <v>124.87</v>
      </c>
      <c r="AH314" s="34"/>
      <c r="AI314" s="34">
        <f t="shared" si="13"/>
        <v>0</v>
      </c>
    </row>
    <row r="315" s="2" customFormat="1" ht="107" hidden="1" customHeight="1" spans="1:35">
      <c r="A315" s="33">
        <v>61</v>
      </c>
      <c r="B315" s="34" t="s">
        <v>864</v>
      </c>
      <c r="C315" s="33" t="s">
        <v>865</v>
      </c>
      <c r="D315" s="33" t="s">
        <v>2037</v>
      </c>
      <c r="E315" s="34" t="s">
        <v>2062</v>
      </c>
      <c r="F315" s="33" t="s">
        <v>112</v>
      </c>
      <c r="G315" s="33" t="s">
        <v>2063</v>
      </c>
      <c r="H315" s="33" t="s">
        <v>48</v>
      </c>
      <c r="I315" s="55" t="s">
        <v>2064</v>
      </c>
      <c r="J315" s="34">
        <v>58</v>
      </c>
      <c r="K315" s="34">
        <v>58</v>
      </c>
      <c r="L315" s="33"/>
      <c r="M315" s="33"/>
      <c r="N315" s="55" t="s">
        <v>2065</v>
      </c>
      <c r="O315" s="55"/>
      <c r="P315" s="180">
        <v>2163</v>
      </c>
      <c r="Q315" s="33" t="s">
        <v>52</v>
      </c>
      <c r="R315" s="33" t="s">
        <v>52</v>
      </c>
      <c r="S315" s="33" t="s">
        <v>52</v>
      </c>
      <c r="T315" s="33" t="s">
        <v>2042</v>
      </c>
      <c r="U315" s="33" t="s">
        <v>118</v>
      </c>
      <c r="V315" s="33" t="s">
        <v>2066</v>
      </c>
      <c r="W315" s="86" t="s">
        <v>2067</v>
      </c>
      <c r="X315" s="34" t="s">
        <v>56</v>
      </c>
      <c r="Y315" s="104">
        <v>45318</v>
      </c>
      <c r="Z315" s="104">
        <v>45627</v>
      </c>
      <c r="AA315" s="37"/>
      <c r="AB315" s="105" t="s">
        <v>2043</v>
      </c>
      <c r="AC315" s="100"/>
      <c r="AD315" s="37"/>
      <c r="AE315" s="35" t="s">
        <v>56</v>
      </c>
      <c r="AF315" s="34">
        <v>58</v>
      </c>
      <c r="AG315" s="34">
        <v>58</v>
      </c>
      <c r="AH315" s="37"/>
      <c r="AI315" s="37">
        <f t="shared" si="13"/>
        <v>0</v>
      </c>
    </row>
    <row r="316" s="2" customFormat="1" ht="184" hidden="1" customHeight="1" spans="1:35">
      <c r="A316" s="34">
        <v>62</v>
      </c>
      <c r="B316" s="34" t="s">
        <v>864</v>
      </c>
      <c r="C316" s="33" t="s">
        <v>865</v>
      </c>
      <c r="D316" s="33" t="s">
        <v>2037</v>
      </c>
      <c r="E316" s="34" t="s">
        <v>2068</v>
      </c>
      <c r="F316" s="33" t="s">
        <v>121</v>
      </c>
      <c r="G316" s="33" t="s">
        <v>2069</v>
      </c>
      <c r="H316" s="33" t="s">
        <v>48</v>
      </c>
      <c r="I316" s="55" t="s">
        <v>2070</v>
      </c>
      <c r="J316" s="34">
        <v>29.2</v>
      </c>
      <c r="K316" s="34">
        <v>29.2</v>
      </c>
      <c r="L316" s="33"/>
      <c r="M316" s="33"/>
      <c r="N316" s="55" t="s">
        <v>2071</v>
      </c>
      <c r="O316" s="55"/>
      <c r="P316" s="180">
        <v>8417</v>
      </c>
      <c r="Q316" s="33" t="s">
        <v>52</v>
      </c>
      <c r="R316" s="33" t="s">
        <v>52</v>
      </c>
      <c r="S316" s="33" t="s">
        <v>52</v>
      </c>
      <c r="T316" s="33" t="s">
        <v>2042</v>
      </c>
      <c r="U316" s="33" t="s">
        <v>125</v>
      </c>
      <c r="V316" s="33" t="s">
        <v>2072</v>
      </c>
      <c r="W316" s="86">
        <v>15308747600</v>
      </c>
      <c r="X316" s="34" t="s">
        <v>56</v>
      </c>
      <c r="Y316" s="104">
        <v>45321</v>
      </c>
      <c r="Z316" s="104">
        <v>45627</v>
      </c>
      <c r="AA316" s="37"/>
      <c r="AB316" s="105" t="s">
        <v>2043</v>
      </c>
      <c r="AC316" s="100"/>
      <c r="AD316" s="37"/>
      <c r="AE316" s="35" t="s">
        <v>56</v>
      </c>
      <c r="AF316" s="34">
        <v>29.2</v>
      </c>
      <c r="AG316" s="34">
        <v>29.2</v>
      </c>
      <c r="AH316" s="37"/>
      <c r="AI316" s="37">
        <f t="shared" si="13"/>
        <v>0</v>
      </c>
    </row>
    <row r="317" s="2" customFormat="1" ht="107" hidden="1" customHeight="1" spans="1:35">
      <c r="A317" s="34">
        <v>63</v>
      </c>
      <c r="B317" s="34" t="s">
        <v>864</v>
      </c>
      <c r="C317" s="33" t="s">
        <v>865</v>
      </c>
      <c r="D317" s="33" t="s">
        <v>2037</v>
      </c>
      <c r="E317" s="34" t="s">
        <v>2073</v>
      </c>
      <c r="F317" s="33" t="s">
        <v>366</v>
      </c>
      <c r="G317" s="33" t="s">
        <v>2074</v>
      </c>
      <c r="H317" s="33" t="s">
        <v>48</v>
      </c>
      <c r="I317" s="55" t="s">
        <v>2075</v>
      </c>
      <c r="J317" s="34">
        <v>15.5</v>
      </c>
      <c r="K317" s="34">
        <v>15.5</v>
      </c>
      <c r="L317" s="33"/>
      <c r="M317" s="33"/>
      <c r="N317" s="55" t="s">
        <v>2076</v>
      </c>
      <c r="O317" s="55"/>
      <c r="P317" s="180">
        <v>68</v>
      </c>
      <c r="Q317" s="33" t="s">
        <v>52</v>
      </c>
      <c r="R317" s="33" t="s">
        <v>52</v>
      </c>
      <c r="S317" s="33" t="s">
        <v>52</v>
      </c>
      <c r="T317" s="33" t="s">
        <v>2042</v>
      </c>
      <c r="U317" s="33" t="s">
        <v>371</v>
      </c>
      <c r="V317" s="33" t="s">
        <v>2048</v>
      </c>
      <c r="W317" s="86" t="s">
        <v>2049</v>
      </c>
      <c r="X317" s="34" t="s">
        <v>56</v>
      </c>
      <c r="Y317" s="104">
        <v>45321</v>
      </c>
      <c r="Z317" s="104">
        <v>45627</v>
      </c>
      <c r="AA317" s="37"/>
      <c r="AB317" s="105" t="s">
        <v>2043</v>
      </c>
      <c r="AC317" s="100"/>
      <c r="AD317" s="37"/>
      <c r="AE317" s="35" t="s">
        <v>56</v>
      </c>
      <c r="AF317" s="34">
        <v>15.5</v>
      </c>
      <c r="AG317" s="34">
        <v>15.5</v>
      </c>
      <c r="AH317" s="37"/>
      <c r="AI317" s="37">
        <f t="shared" si="13"/>
        <v>0</v>
      </c>
    </row>
    <row r="318" s="2" customFormat="1" ht="130" hidden="1" customHeight="1" spans="1:35">
      <c r="A318" s="33">
        <v>64</v>
      </c>
      <c r="B318" s="34" t="s">
        <v>864</v>
      </c>
      <c r="C318" s="33" t="s">
        <v>865</v>
      </c>
      <c r="D318" s="33" t="s">
        <v>2037</v>
      </c>
      <c r="E318" s="33" t="s">
        <v>2077</v>
      </c>
      <c r="F318" s="33" t="s">
        <v>179</v>
      </c>
      <c r="G318" s="33" t="s">
        <v>192</v>
      </c>
      <c r="H318" s="33" t="s">
        <v>48</v>
      </c>
      <c r="I318" s="55" t="s">
        <v>2078</v>
      </c>
      <c r="J318" s="34">
        <v>113</v>
      </c>
      <c r="K318" s="34">
        <v>113</v>
      </c>
      <c r="L318" s="33"/>
      <c r="M318" s="33"/>
      <c r="N318" s="55" t="s">
        <v>2079</v>
      </c>
      <c r="O318" s="55"/>
      <c r="P318" s="180">
        <v>568</v>
      </c>
      <c r="Q318" s="33" t="s">
        <v>52</v>
      </c>
      <c r="R318" s="33" t="s">
        <v>52</v>
      </c>
      <c r="S318" s="33" t="s">
        <v>52</v>
      </c>
      <c r="T318" s="33" t="s">
        <v>2042</v>
      </c>
      <c r="U318" s="33" t="s">
        <v>184</v>
      </c>
      <c r="V318" s="33" t="s">
        <v>797</v>
      </c>
      <c r="W318" s="86" t="s">
        <v>798</v>
      </c>
      <c r="X318" s="34" t="s">
        <v>56</v>
      </c>
      <c r="Y318" s="104">
        <v>45321</v>
      </c>
      <c r="Z318" s="104">
        <v>45627</v>
      </c>
      <c r="AA318" s="37"/>
      <c r="AB318" s="105" t="s">
        <v>2043</v>
      </c>
      <c r="AC318" s="100"/>
      <c r="AD318" s="37"/>
      <c r="AE318" s="35" t="s">
        <v>56</v>
      </c>
      <c r="AF318" s="34">
        <v>113</v>
      </c>
      <c r="AG318" s="34">
        <v>113</v>
      </c>
      <c r="AH318" s="33"/>
      <c r="AI318" s="33">
        <f t="shared" si="13"/>
        <v>0</v>
      </c>
    </row>
    <row r="319" s="2" customFormat="1" ht="76" hidden="1" customHeight="1" spans="1:35">
      <c r="A319" s="34">
        <v>65</v>
      </c>
      <c r="B319" s="34" t="s">
        <v>864</v>
      </c>
      <c r="C319" s="34" t="s">
        <v>865</v>
      </c>
      <c r="D319" s="34" t="s">
        <v>2037</v>
      </c>
      <c r="E319" s="34" t="s">
        <v>2080</v>
      </c>
      <c r="F319" s="34" t="s">
        <v>975</v>
      </c>
      <c r="G319" s="34" t="s">
        <v>1127</v>
      </c>
      <c r="H319" s="34" t="s">
        <v>48</v>
      </c>
      <c r="I319" s="59" t="s">
        <v>2081</v>
      </c>
      <c r="J319" s="34">
        <v>10.68</v>
      </c>
      <c r="K319" s="34">
        <v>10.68</v>
      </c>
      <c r="L319" s="34"/>
      <c r="M319" s="34"/>
      <c r="N319" s="59" t="s">
        <v>2082</v>
      </c>
      <c r="O319" s="59"/>
      <c r="P319" s="65">
        <v>544</v>
      </c>
      <c r="Q319" s="34" t="s">
        <v>52</v>
      </c>
      <c r="R319" s="34" t="s">
        <v>52</v>
      </c>
      <c r="S319" s="34" t="s">
        <v>52</v>
      </c>
      <c r="T319" s="34" t="s">
        <v>2042</v>
      </c>
      <c r="U319" s="34" t="s">
        <v>979</v>
      </c>
      <c r="V319" s="34" t="s">
        <v>1458</v>
      </c>
      <c r="W319" s="87">
        <v>15911934921</v>
      </c>
      <c r="X319" s="34" t="s">
        <v>56</v>
      </c>
      <c r="Y319" s="107">
        <v>45321</v>
      </c>
      <c r="Z319" s="107">
        <v>45627</v>
      </c>
      <c r="AA319" s="37"/>
      <c r="AB319" s="105" t="s">
        <v>2043</v>
      </c>
      <c r="AC319" s="100"/>
      <c r="AD319" s="37"/>
      <c r="AE319" s="35" t="s">
        <v>56</v>
      </c>
      <c r="AF319" s="34">
        <v>10.68</v>
      </c>
      <c r="AG319" s="34">
        <v>10.68</v>
      </c>
      <c r="AH319" s="34"/>
      <c r="AI319" s="34">
        <f t="shared" si="13"/>
        <v>0</v>
      </c>
    </row>
    <row r="320" s="2" customFormat="1" ht="127" hidden="1" customHeight="1" spans="1:35">
      <c r="A320" s="34">
        <v>66</v>
      </c>
      <c r="B320" s="34" t="s">
        <v>864</v>
      </c>
      <c r="C320" s="34" t="s">
        <v>865</v>
      </c>
      <c r="D320" s="34" t="s">
        <v>2037</v>
      </c>
      <c r="E320" s="34" t="s">
        <v>2083</v>
      </c>
      <c r="F320" s="34" t="s">
        <v>975</v>
      </c>
      <c r="G320" s="34" t="s">
        <v>2084</v>
      </c>
      <c r="H320" s="34" t="s">
        <v>48</v>
      </c>
      <c r="I320" s="59" t="s">
        <v>2085</v>
      </c>
      <c r="J320" s="34">
        <v>26</v>
      </c>
      <c r="K320" s="34">
        <v>26</v>
      </c>
      <c r="L320" s="34"/>
      <c r="M320" s="34"/>
      <c r="N320" s="59" t="s">
        <v>2086</v>
      </c>
      <c r="O320" s="59"/>
      <c r="P320" s="65">
        <v>575</v>
      </c>
      <c r="Q320" s="34" t="s">
        <v>52</v>
      </c>
      <c r="R320" s="34" t="s">
        <v>52</v>
      </c>
      <c r="S320" s="34" t="s">
        <v>52</v>
      </c>
      <c r="T320" s="34" t="s">
        <v>2042</v>
      </c>
      <c r="U320" s="34" t="s">
        <v>979</v>
      </c>
      <c r="V320" s="34" t="s">
        <v>1458</v>
      </c>
      <c r="W320" s="87">
        <v>15911934921</v>
      </c>
      <c r="X320" s="34" t="s">
        <v>56</v>
      </c>
      <c r="Y320" s="107">
        <v>45321</v>
      </c>
      <c r="Z320" s="107">
        <v>45627</v>
      </c>
      <c r="AA320" s="37"/>
      <c r="AB320" s="105" t="s">
        <v>2043</v>
      </c>
      <c r="AC320" s="100"/>
      <c r="AD320" s="37"/>
      <c r="AE320" s="35" t="s">
        <v>56</v>
      </c>
      <c r="AF320" s="34">
        <v>26</v>
      </c>
      <c r="AG320" s="34">
        <v>26</v>
      </c>
      <c r="AH320" s="34"/>
      <c r="AI320" s="34">
        <f t="shared" si="13"/>
        <v>0</v>
      </c>
    </row>
    <row r="321" s="2" customFormat="1" ht="95" hidden="1" customHeight="1" spans="1:35">
      <c r="A321" s="33">
        <v>67</v>
      </c>
      <c r="B321" s="34" t="s">
        <v>864</v>
      </c>
      <c r="C321" s="33" t="s">
        <v>865</v>
      </c>
      <c r="D321" s="33" t="s">
        <v>2037</v>
      </c>
      <c r="E321" s="34" t="s">
        <v>2087</v>
      </c>
      <c r="F321" s="33" t="s">
        <v>207</v>
      </c>
      <c r="G321" s="33" t="s">
        <v>2088</v>
      </c>
      <c r="H321" s="33" t="s">
        <v>48</v>
      </c>
      <c r="I321" s="55" t="s">
        <v>2089</v>
      </c>
      <c r="J321" s="34">
        <v>28.5</v>
      </c>
      <c r="K321" s="34">
        <v>28.5</v>
      </c>
      <c r="L321" s="33"/>
      <c r="M321" s="33"/>
      <c r="N321" s="55" t="s">
        <v>2090</v>
      </c>
      <c r="O321" s="55"/>
      <c r="P321" s="180">
        <v>599</v>
      </c>
      <c r="Q321" s="33" t="s">
        <v>52</v>
      </c>
      <c r="R321" s="33" t="s">
        <v>52</v>
      </c>
      <c r="S321" s="33" t="s">
        <v>52</v>
      </c>
      <c r="T321" s="33" t="s">
        <v>2042</v>
      </c>
      <c r="U321" s="33" t="s">
        <v>212</v>
      </c>
      <c r="V321" s="33" t="s">
        <v>2091</v>
      </c>
      <c r="W321" s="86" t="s">
        <v>2092</v>
      </c>
      <c r="X321" s="34" t="s">
        <v>56</v>
      </c>
      <c r="Y321" s="104">
        <v>45321</v>
      </c>
      <c r="Z321" s="104">
        <v>45627</v>
      </c>
      <c r="AA321" s="37"/>
      <c r="AB321" s="105" t="s">
        <v>2043</v>
      </c>
      <c r="AC321" s="100"/>
      <c r="AD321" s="37"/>
      <c r="AE321" s="35" t="s">
        <v>56</v>
      </c>
      <c r="AF321" s="34">
        <v>28.5</v>
      </c>
      <c r="AG321" s="34">
        <v>28.5</v>
      </c>
      <c r="AH321" s="33"/>
      <c r="AI321" s="33">
        <f t="shared" si="13"/>
        <v>0</v>
      </c>
    </row>
    <row r="322" s="2" customFormat="1" ht="158" hidden="1" customHeight="1" spans="1:35">
      <c r="A322" s="34">
        <v>68</v>
      </c>
      <c r="B322" s="34" t="s">
        <v>864</v>
      </c>
      <c r="C322" s="33" t="s">
        <v>865</v>
      </c>
      <c r="D322" s="33" t="s">
        <v>2037</v>
      </c>
      <c r="E322" s="34" t="s">
        <v>2093</v>
      </c>
      <c r="F322" s="33" t="s">
        <v>975</v>
      </c>
      <c r="G322" s="33" t="s">
        <v>2094</v>
      </c>
      <c r="H322" s="33" t="s">
        <v>48</v>
      </c>
      <c r="I322" s="55" t="s">
        <v>4463</v>
      </c>
      <c r="J322" s="34">
        <v>31.42</v>
      </c>
      <c r="K322" s="34">
        <v>31.42</v>
      </c>
      <c r="L322" s="33"/>
      <c r="M322" s="33"/>
      <c r="N322" s="55" t="s">
        <v>2096</v>
      </c>
      <c r="O322" s="55"/>
      <c r="P322" s="180">
        <v>1016</v>
      </c>
      <c r="Q322" s="33" t="s">
        <v>52</v>
      </c>
      <c r="R322" s="33" t="s">
        <v>52</v>
      </c>
      <c r="S322" s="33" t="s">
        <v>52</v>
      </c>
      <c r="T322" s="33" t="s">
        <v>2042</v>
      </c>
      <c r="U322" s="33" t="s">
        <v>979</v>
      </c>
      <c r="V322" s="33" t="s">
        <v>1458</v>
      </c>
      <c r="W322" s="86">
        <v>15911934921</v>
      </c>
      <c r="X322" s="34" t="s">
        <v>56</v>
      </c>
      <c r="Y322" s="104">
        <v>45321</v>
      </c>
      <c r="Z322" s="104">
        <v>45627</v>
      </c>
      <c r="AA322" s="37"/>
      <c r="AB322" s="105" t="s">
        <v>2043</v>
      </c>
      <c r="AC322" s="100"/>
      <c r="AD322" s="37"/>
      <c r="AE322" s="35" t="s">
        <v>56</v>
      </c>
      <c r="AF322" s="34">
        <v>31.42</v>
      </c>
      <c r="AG322" s="34">
        <v>31.42</v>
      </c>
      <c r="AH322" s="33"/>
      <c r="AI322" s="33">
        <f t="shared" si="13"/>
        <v>0</v>
      </c>
    </row>
    <row r="323" s="2" customFormat="1" ht="158" hidden="1" customHeight="1" spans="1:35">
      <c r="A323" s="34">
        <v>69</v>
      </c>
      <c r="B323" s="34" t="s">
        <v>864</v>
      </c>
      <c r="C323" s="33" t="s">
        <v>865</v>
      </c>
      <c r="D323" s="33" t="s">
        <v>2037</v>
      </c>
      <c r="E323" s="33" t="s">
        <v>2097</v>
      </c>
      <c r="F323" s="33" t="s">
        <v>326</v>
      </c>
      <c r="G323" s="33" t="s">
        <v>2098</v>
      </c>
      <c r="H323" s="33" t="s">
        <v>48</v>
      </c>
      <c r="I323" s="55" t="s">
        <v>2099</v>
      </c>
      <c r="J323" s="34">
        <v>35</v>
      </c>
      <c r="K323" s="34">
        <v>35</v>
      </c>
      <c r="L323" s="33"/>
      <c r="M323" s="33"/>
      <c r="N323" s="55" t="s">
        <v>2100</v>
      </c>
      <c r="O323" s="55"/>
      <c r="P323" s="180">
        <v>1005</v>
      </c>
      <c r="Q323" s="33" t="s">
        <v>52</v>
      </c>
      <c r="R323" s="33" t="s">
        <v>52</v>
      </c>
      <c r="S323" s="33" t="s">
        <v>52</v>
      </c>
      <c r="T323" s="33" t="s">
        <v>2042</v>
      </c>
      <c r="U323" s="33" t="s">
        <v>331</v>
      </c>
      <c r="V323" s="33" t="s">
        <v>2101</v>
      </c>
      <c r="W323" s="86" t="s">
        <v>2102</v>
      </c>
      <c r="X323" s="34" t="s">
        <v>56</v>
      </c>
      <c r="Y323" s="104">
        <v>45321</v>
      </c>
      <c r="Z323" s="104">
        <v>45627</v>
      </c>
      <c r="AA323" s="37"/>
      <c r="AB323" s="105" t="s">
        <v>2043</v>
      </c>
      <c r="AC323" s="100"/>
      <c r="AD323" s="37"/>
      <c r="AE323" s="35" t="s">
        <v>56</v>
      </c>
      <c r="AF323" s="34">
        <v>35</v>
      </c>
      <c r="AG323" s="34">
        <v>35</v>
      </c>
      <c r="AH323" s="37"/>
      <c r="AI323" s="37">
        <f t="shared" si="13"/>
        <v>0</v>
      </c>
    </row>
    <row r="324" s="2" customFormat="1" ht="261" hidden="1" customHeight="1" spans="1:35">
      <c r="A324" s="33">
        <v>70</v>
      </c>
      <c r="B324" s="34" t="s">
        <v>864</v>
      </c>
      <c r="C324" s="33" t="s">
        <v>865</v>
      </c>
      <c r="D324" s="33" t="s">
        <v>2037</v>
      </c>
      <c r="E324" s="33" t="s">
        <v>2103</v>
      </c>
      <c r="F324" s="33" t="s">
        <v>223</v>
      </c>
      <c r="G324" s="33" t="s">
        <v>2104</v>
      </c>
      <c r="H324" s="33" t="s">
        <v>48</v>
      </c>
      <c r="I324" s="57" t="s">
        <v>4464</v>
      </c>
      <c r="J324" s="34">
        <v>85</v>
      </c>
      <c r="K324" s="34">
        <v>85</v>
      </c>
      <c r="L324" s="33"/>
      <c r="M324" s="33"/>
      <c r="N324" s="55" t="s">
        <v>2106</v>
      </c>
      <c r="O324" s="55"/>
      <c r="P324" s="180">
        <v>3710</v>
      </c>
      <c r="Q324" s="33" t="s">
        <v>52</v>
      </c>
      <c r="R324" s="33" t="s">
        <v>52</v>
      </c>
      <c r="S324" s="33" t="s">
        <v>52</v>
      </c>
      <c r="T324" s="33" t="s">
        <v>2042</v>
      </c>
      <c r="U324" s="33" t="s">
        <v>228</v>
      </c>
      <c r="V324" s="33" t="s">
        <v>2107</v>
      </c>
      <c r="W324" s="86" t="s">
        <v>2108</v>
      </c>
      <c r="X324" s="34" t="s">
        <v>56</v>
      </c>
      <c r="Y324" s="104">
        <v>45321</v>
      </c>
      <c r="Z324" s="104">
        <v>45627</v>
      </c>
      <c r="AA324" s="37"/>
      <c r="AB324" s="105" t="s">
        <v>2043</v>
      </c>
      <c r="AC324" s="100"/>
      <c r="AD324" s="37"/>
      <c r="AE324" s="35" t="s">
        <v>56</v>
      </c>
      <c r="AF324" s="34">
        <v>85</v>
      </c>
      <c r="AG324" s="34">
        <v>85</v>
      </c>
      <c r="AH324" s="37"/>
      <c r="AI324" s="37">
        <f t="shared" si="13"/>
        <v>0</v>
      </c>
    </row>
    <row r="325" s="2" customFormat="1" ht="101" customHeight="1" spans="1:35">
      <c r="A325" s="34">
        <v>71</v>
      </c>
      <c r="B325" s="34" t="s">
        <v>864</v>
      </c>
      <c r="C325" s="33" t="s">
        <v>865</v>
      </c>
      <c r="D325" s="33" t="s">
        <v>2037</v>
      </c>
      <c r="E325" s="33" t="s">
        <v>2109</v>
      </c>
      <c r="F325" s="33" t="s">
        <v>46</v>
      </c>
      <c r="G325" s="33" t="s">
        <v>2110</v>
      </c>
      <c r="H325" s="33" t="s">
        <v>48</v>
      </c>
      <c r="I325" s="55" t="s">
        <v>2111</v>
      </c>
      <c r="J325" s="34">
        <v>200</v>
      </c>
      <c r="K325" s="34">
        <v>200</v>
      </c>
      <c r="L325" s="33"/>
      <c r="M325" s="33"/>
      <c r="N325" s="55" t="s">
        <v>2112</v>
      </c>
      <c r="O325" s="55"/>
      <c r="P325" s="180">
        <v>4202</v>
      </c>
      <c r="Q325" s="33" t="s">
        <v>52</v>
      </c>
      <c r="R325" s="33" t="s">
        <v>52</v>
      </c>
      <c r="S325" s="33" t="s">
        <v>52</v>
      </c>
      <c r="T325" s="33" t="s">
        <v>2042</v>
      </c>
      <c r="U325" s="33" t="s">
        <v>447</v>
      </c>
      <c r="V325" s="33" t="s">
        <v>1543</v>
      </c>
      <c r="W325" s="86" t="s">
        <v>1544</v>
      </c>
      <c r="X325" s="34" t="s">
        <v>56</v>
      </c>
      <c r="Y325" s="104">
        <v>45299</v>
      </c>
      <c r="Z325" s="104">
        <v>45627</v>
      </c>
      <c r="AA325" s="37"/>
      <c r="AB325" s="105" t="s">
        <v>2043</v>
      </c>
      <c r="AC325" s="100"/>
      <c r="AD325" s="37"/>
      <c r="AE325" s="35" t="s">
        <v>56</v>
      </c>
      <c r="AF325" s="34">
        <v>200</v>
      </c>
      <c r="AG325" s="34">
        <v>200</v>
      </c>
      <c r="AH325" s="37"/>
      <c r="AI325" s="37">
        <f t="shared" si="13"/>
        <v>0</v>
      </c>
    </row>
    <row r="326" s="2" customFormat="1" ht="93" hidden="1" customHeight="1" spans="1:35">
      <c r="A326" s="34">
        <v>72</v>
      </c>
      <c r="B326" s="34" t="s">
        <v>864</v>
      </c>
      <c r="C326" s="33" t="s">
        <v>865</v>
      </c>
      <c r="D326" s="33" t="s">
        <v>2037</v>
      </c>
      <c r="E326" s="34" t="s">
        <v>2113</v>
      </c>
      <c r="F326" s="33" t="s">
        <v>138</v>
      </c>
      <c r="G326" s="33" t="s">
        <v>2114</v>
      </c>
      <c r="H326" s="33" t="s">
        <v>48</v>
      </c>
      <c r="I326" s="55" t="s">
        <v>2115</v>
      </c>
      <c r="J326" s="34">
        <v>3.59</v>
      </c>
      <c r="K326" s="34">
        <v>3.59</v>
      </c>
      <c r="L326" s="33"/>
      <c r="M326" s="33"/>
      <c r="N326" s="55" t="s">
        <v>2116</v>
      </c>
      <c r="O326" s="55"/>
      <c r="P326" s="180">
        <v>90</v>
      </c>
      <c r="Q326" s="33" t="s">
        <v>52</v>
      </c>
      <c r="R326" s="33" t="s">
        <v>52</v>
      </c>
      <c r="S326" s="33" t="s">
        <v>52</v>
      </c>
      <c r="T326" s="33" t="s">
        <v>2042</v>
      </c>
      <c r="U326" s="33" t="s">
        <v>143</v>
      </c>
      <c r="V326" s="33" t="s">
        <v>2117</v>
      </c>
      <c r="W326" s="86" t="s">
        <v>2118</v>
      </c>
      <c r="X326" s="34" t="s">
        <v>56</v>
      </c>
      <c r="Y326" s="104">
        <v>45321</v>
      </c>
      <c r="Z326" s="104">
        <v>45627</v>
      </c>
      <c r="AA326" s="37"/>
      <c r="AB326" s="105" t="s">
        <v>2043</v>
      </c>
      <c r="AC326" s="100"/>
      <c r="AD326" s="37"/>
      <c r="AE326" s="35" t="s">
        <v>56</v>
      </c>
      <c r="AF326" s="34">
        <v>3.59</v>
      </c>
      <c r="AG326" s="34">
        <v>3.59</v>
      </c>
      <c r="AH326" s="37"/>
      <c r="AI326" s="37">
        <f t="shared" si="13"/>
        <v>0</v>
      </c>
    </row>
    <row r="327" s="2" customFormat="1" ht="224" hidden="1" customHeight="1" spans="1:35">
      <c r="A327" s="33">
        <v>73</v>
      </c>
      <c r="B327" s="34" t="s">
        <v>864</v>
      </c>
      <c r="C327" s="33" t="s">
        <v>865</v>
      </c>
      <c r="D327" s="33" t="s">
        <v>2037</v>
      </c>
      <c r="E327" s="34" t="s">
        <v>2119</v>
      </c>
      <c r="F327" s="33" t="s">
        <v>450</v>
      </c>
      <c r="G327" s="33" t="s">
        <v>1179</v>
      </c>
      <c r="H327" s="33" t="s">
        <v>48</v>
      </c>
      <c r="I327" s="55" t="s">
        <v>2120</v>
      </c>
      <c r="J327" s="34">
        <v>76</v>
      </c>
      <c r="K327" s="34">
        <v>76</v>
      </c>
      <c r="L327" s="33"/>
      <c r="M327" s="33"/>
      <c r="N327" s="55" t="s">
        <v>2121</v>
      </c>
      <c r="O327" s="55"/>
      <c r="P327" s="180">
        <v>607</v>
      </c>
      <c r="Q327" s="33" t="s">
        <v>52</v>
      </c>
      <c r="R327" s="33" t="s">
        <v>52</v>
      </c>
      <c r="S327" s="33" t="s">
        <v>52</v>
      </c>
      <c r="T327" s="33" t="s">
        <v>2042</v>
      </c>
      <c r="U327" s="33" t="s">
        <v>454</v>
      </c>
      <c r="V327" s="33" t="s">
        <v>904</v>
      </c>
      <c r="W327" s="86" t="s">
        <v>2122</v>
      </c>
      <c r="X327" s="34" t="s">
        <v>56</v>
      </c>
      <c r="Y327" s="104">
        <v>45293</v>
      </c>
      <c r="Z327" s="104">
        <v>45628</v>
      </c>
      <c r="AA327" s="37"/>
      <c r="AB327" s="105" t="s">
        <v>2043</v>
      </c>
      <c r="AC327" s="100"/>
      <c r="AD327" s="37"/>
      <c r="AE327" s="35" t="s">
        <v>56</v>
      </c>
      <c r="AF327" s="34">
        <v>76</v>
      </c>
      <c r="AG327" s="34">
        <v>76</v>
      </c>
      <c r="AH327" s="37"/>
      <c r="AI327" s="37">
        <f t="shared" si="13"/>
        <v>0</v>
      </c>
    </row>
    <row r="328" s="2" customFormat="1" ht="103" hidden="1" customHeight="1" spans="1:35">
      <c r="A328" s="34">
        <v>74</v>
      </c>
      <c r="B328" s="34" t="s">
        <v>864</v>
      </c>
      <c r="C328" s="33" t="s">
        <v>865</v>
      </c>
      <c r="D328" s="33" t="s">
        <v>2037</v>
      </c>
      <c r="E328" s="34" t="s">
        <v>2123</v>
      </c>
      <c r="F328" s="33" t="s">
        <v>591</v>
      </c>
      <c r="G328" s="33" t="s">
        <v>592</v>
      </c>
      <c r="H328" s="33" t="s">
        <v>48</v>
      </c>
      <c r="I328" s="55" t="s">
        <v>2124</v>
      </c>
      <c r="J328" s="34">
        <v>55.1</v>
      </c>
      <c r="K328" s="34">
        <v>55.1</v>
      </c>
      <c r="L328" s="33"/>
      <c r="M328" s="33"/>
      <c r="N328" s="55" t="s">
        <v>2125</v>
      </c>
      <c r="O328" s="55"/>
      <c r="P328" s="180">
        <v>336</v>
      </c>
      <c r="Q328" s="33" t="s">
        <v>52</v>
      </c>
      <c r="R328" s="33" t="s">
        <v>52</v>
      </c>
      <c r="S328" s="33" t="s">
        <v>52</v>
      </c>
      <c r="T328" s="33" t="s">
        <v>2042</v>
      </c>
      <c r="U328" s="33" t="s">
        <v>597</v>
      </c>
      <c r="V328" s="33" t="s">
        <v>2126</v>
      </c>
      <c r="W328" s="86" t="s">
        <v>2127</v>
      </c>
      <c r="X328" s="34" t="s">
        <v>56</v>
      </c>
      <c r="Y328" s="104">
        <v>45321</v>
      </c>
      <c r="Z328" s="104">
        <v>45627</v>
      </c>
      <c r="AA328" s="37"/>
      <c r="AB328" s="105" t="s">
        <v>2043</v>
      </c>
      <c r="AC328" s="100"/>
      <c r="AD328" s="37"/>
      <c r="AE328" s="35" t="s">
        <v>56</v>
      </c>
      <c r="AF328" s="34">
        <v>55.1</v>
      </c>
      <c r="AG328" s="34">
        <v>55.1</v>
      </c>
      <c r="AH328" s="37"/>
      <c r="AI328" s="37">
        <f t="shared" si="13"/>
        <v>0</v>
      </c>
    </row>
    <row r="329" s="2" customFormat="1" ht="194" hidden="1" customHeight="1" spans="1:35">
      <c r="A329" s="34">
        <v>75</v>
      </c>
      <c r="B329" s="34" t="s">
        <v>864</v>
      </c>
      <c r="C329" s="33" t="s">
        <v>865</v>
      </c>
      <c r="D329" s="33" t="s">
        <v>2037</v>
      </c>
      <c r="E329" s="34" t="s">
        <v>2128</v>
      </c>
      <c r="F329" s="33" t="s">
        <v>402</v>
      </c>
      <c r="G329" s="33" t="s">
        <v>2129</v>
      </c>
      <c r="H329" s="33" t="s">
        <v>48</v>
      </c>
      <c r="I329" s="55" t="s">
        <v>2130</v>
      </c>
      <c r="J329" s="34">
        <v>55</v>
      </c>
      <c r="K329" s="34">
        <v>55</v>
      </c>
      <c r="L329" s="33"/>
      <c r="M329" s="33"/>
      <c r="N329" s="55" t="s">
        <v>2131</v>
      </c>
      <c r="O329" s="55"/>
      <c r="P329" s="180">
        <v>168</v>
      </c>
      <c r="Q329" s="33" t="s">
        <v>52</v>
      </c>
      <c r="R329" s="33" t="s">
        <v>52</v>
      </c>
      <c r="S329" s="33" t="s">
        <v>52</v>
      </c>
      <c r="T329" s="33" t="s">
        <v>2042</v>
      </c>
      <c r="U329" s="33" t="s">
        <v>407</v>
      </c>
      <c r="V329" s="33" t="s">
        <v>2132</v>
      </c>
      <c r="W329" s="86" t="s">
        <v>2133</v>
      </c>
      <c r="X329" s="34" t="s">
        <v>56</v>
      </c>
      <c r="Y329" s="104">
        <v>45295</v>
      </c>
      <c r="Z329" s="104">
        <v>45627</v>
      </c>
      <c r="AA329" s="37"/>
      <c r="AB329" s="105" t="s">
        <v>2043</v>
      </c>
      <c r="AC329" s="100"/>
      <c r="AD329" s="37"/>
      <c r="AE329" s="35" t="s">
        <v>56</v>
      </c>
      <c r="AF329" s="34">
        <v>55</v>
      </c>
      <c r="AG329" s="34">
        <v>55</v>
      </c>
      <c r="AH329" s="37"/>
      <c r="AI329" s="37">
        <f t="shared" si="13"/>
        <v>0</v>
      </c>
    </row>
    <row r="330" s="2" customFormat="1" ht="127" hidden="1" customHeight="1" spans="1:35">
      <c r="A330" s="33">
        <v>76</v>
      </c>
      <c r="B330" s="34" t="s">
        <v>864</v>
      </c>
      <c r="C330" s="33" t="s">
        <v>865</v>
      </c>
      <c r="D330" s="33" t="s">
        <v>2037</v>
      </c>
      <c r="E330" s="34" t="s">
        <v>2134</v>
      </c>
      <c r="F330" s="33" t="s">
        <v>270</v>
      </c>
      <c r="G330" s="33" t="s">
        <v>2135</v>
      </c>
      <c r="H330" s="33" t="s">
        <v>48</v>
      </c>
      <c r="I330" s="55" t="s">
        <v>2136</v>
      </c>
      <c r="J330" s="34">
        <v>20</v>
      </c>
      <c r="K330" s="34">
        <v>20</v>
      </c>
      <c r="L330" s="33">
        <v>0</v>
      </c>
      <c r="M330" s="33">
        <v>0</v>
      </c>
      <c r="N330" s="55" t="s">
        <v>2137</v>
      </c>
      <c r="O330" s="55"/>
      <c r="P330" s="180">
        <v>147</v>
      </c>
      <c r="Q330" s="33" t="s">
        <v>52</v>
      </c>
      <c r="R330" s="33" t="s">
        <v>52</v>
      </c>
      <c r="S330" s="33" t="s">
        <v>52</v>
      </c>
      <c r="T330" s="33" t="s">
        <v>2042</v>
      </c>
      <c r="U330" s="33" t="s">
        <v>275</v>
      </c>
      <c r="V330" s="33" t="s">
        <v>508</v>
      </c>
      <c r="W330" s="86">
        <v>13508815282</v>
      </c>
      <c r="X330" s="34" t="s">
        <v>56</v>
      </c>
      <c r="Y330" s="104">
        <v>45302</v>
      </c>
      <c r="Z330" s="104">
        <v>45627</v>
      </c>
      <c r="AA330" s="37"/>
      <c r="AB330" s="105" t="s">
        <v>2043</v>
      </c>
      <c r="AC330" s="100"/>
      <c r="AD330" s="37"/>
      <c r="AE330" s="35" t="s">
        <v>56</v>
      </c>
      <c r="AF330" s="34">
        <v>20</v>
      </c>
      <c r="AG330" s="34">
        <v>20</v>
      </c>
      <c r="AH330" s="37"/>
      <c r="AI330" s="37">
        <f t="shared" si="13"/>
        <v>0</v>
      </c>
    </row>
    <row r="331" s="2" customFormat="1" ht="120" hidden="1" customHeight="1" spans="1:35">
      <c r="A331" s="34">
        <v>77</v>
      </c>
      <c r="B331" s="34" t="s">
        <v>864</v>
      </c>
      <c r="C331" s="33" t="s">
        <v>865</v>
      </c>
      <c r="D331" s="33" t="s">
        <v>2037</v>
      </c>
      <c r="E331" s="34" t="s">
        <v>2138</v>
      </c>
      <c r="F331" s="33" t="s">
        <v>99</v>
      </c>
      <c r="G331" s="33" t="s">
        <v>378</v>
      </c>
      <c r="H331" s="33" t="s">
        <v>48</v>
      </c>
      <c r="I331" s="55" t="s">
        <v>2139</v>
      </c>
      <c r="J331" s="34">
        <v>12</v>
      </c>
      <c r="K331" s="34">
        <v>12</v>
      </c>
      <c r="L331" s="33"/>
      <c r="M331" s="33"/>
      <c r="N331" s="55" t="s">
        <v>2140</v>
      </c>
      <c r="O331" s="55"/>
      <c r="P331" s="180">
        <v>81</v>
      </c>
      <c r="Q331" s="33" t="s">
        <v>52</v>
      </c>
      <c r="R331" s="33" t="s">
        <v>52</v>
      </c>
      <c r="S331" s="33" t="s">
        <v>52</v>
      </c>
      <c r="T331" s="33" t="s">
        <v>2042</v>
      </c>
      <c r="U331" s="33" t="s">
        <v>104</v>
      </c>
      <c r="V331" s="33" t="s">
        <v>2141</v>
      </c>
      <c r="W331" s="86">
        <v>13769805432</v>
      </c>
      <c r="X331" s="34" t="s">
        <v>56</v>
      </c>
      <c r="Y331" s="104">
        <v>45314</v>
      </c>
      <c r="Z331" s="104">
        <v>45627</v>
      </c>
      <c r="AA331" s="37"/>
      <c r="AB331" s="105" t="s">
        <v>2043</v>
      </c>
      <c r="AC331" s="100"/>
      <c r="AD331" s="37"/>
      <c r="AE331" s="35" t="s">
        <v>56</v>
      </c>
      <c r="AF331" s="34">
        <v>12</v>
      </c>
      <c r="AG331" s="34">
        <v>12</v>
      </c>
      <c r="AH331" s="37"/>
      <c r="AI331" s="37">
        <f t="shared" si="13"/>
        <v>0</v>
      </c>
    </row>
    <row r="332" s="2" customFormat="1" ht="88" hidden="1" customHeight="1" spans="1:35">
      <c r="A332" s="34">
        <v>78</v>
      </c>
      <c r="B332" s="34" t="s">
        <v>864</v>
      </c>
      <c r="C332" s="33" t="s">
        <v>865</v>
      </c>
      <c r="D332" s="33" t="s">
        <v>2037</v>
      </c>
      <c r="E332" s="34" t="s">
        <v>2142</v>
      </c>
      <c r="F332" s="33" t="s">
        <v>99</v>
      </c>
      <c r="G332" s="33" t="s">
        <v>2143</v>
      </c>
      <c r="H332" s="33" t="s">
        <v>48</v>
      </c>
      <c r="I332" s="55" t="s">
        <v>2144</v>
      </c>
      <c r="J332" s="34">
        <v>2</v>
      </c>
      <c r="K332" s="34">
        <v>2</v>
      </c>
      <c r="L332" s="33"/>
      <c r="M332" s="33"/>
      <c r="N332" s="55" t="s">
        <v>2145</v>
      </c>
      <c r="O332" s="55"/>
      <c r="P332" s="180">
        <v>60</v>
      </c>
      <c r="Q332" s="33" t="s">
        <v>52</v>
      </c>
      <c r="R332" s="33" t="s">
        <v>52</v>
      </c>
      <c r="S332" s="33" t="s">
        <v>52</v>
      </c>
      <c r="T332" s="33" t="s">
        <v>2042</v>
      </c>
      <c r="U332" s="33" t="s">
        <v>104</v>
      </c>
      <c r="V332" s="33" t="s">
        <v>2141</v>
      </c>
      <c r="W332" s="86">
        <v>13769805432</v>
      </c>
      <c r="X332" s="34" t="s">
        <v>56</v>
      </c>
      <c r="Y332" s="104">
        <v>45316</v>
      </c>
      <c r="Z332" s="104">
        <v>45627</v>
      </c>
      <c r="AA332" s="37"/>
      <c r="AB332" s="105" t="s">
        <v>2043</v>
      </c>
      <c r="AC332" s="100"/>
      <c r="AD332" s="37"/>
      <c r="AE332" s="35" t="s">
        <v>56</v>
      </c>
      <c r="AF332" s="34">
        <v>2</v>
      </c>
      <c r="AG332" s="34">
        <v>2</v>
      </c>
      <c r="AH332" s="37"/>
      <c r="AI332" s="37">
        <f t="shared" si="13"/>
        <v>0</v>
      </c>
    </row>
    <row r="333" s="2" customFormat="1" ht="275" hidden="1" customHeight="1" spans="1:35">
      <c r="A333" s="33">
        <v>79</v>
      </c>
      <c r="B333" s="34" t="s">
        <v>864</v>
      </c>
      <c r="C333" s="33" t="s">
        <v>865</v>
      </c>
      <c r="D333" s="33" t="s">
        <v>2037</v>
      </c>
      <c r="E333" s="34" t="s">
        <v>2146</v>
      </c>
      <c r="F333" s="33" t="s">
        <v>130</v>
      </c>
      <c r="G333" s="33" t="s">
        <v>1334</v>
      </c>
      <c r="H333" s="33" t="s">
        <v>48</v>
      </c>
      <c r="I333" s="66" t="s">
        <v>2147</v>
      </c>
      <c r="J333" s="34">
        <v>26</v>
      </c>
      <c r="K333" s="34">
        <v>26</v>
      </c>
      <c r="L333" s="33"/>
      <c r="M333" s="33"/>
      <c r="N333" s="55" t="s">
        <v>2148</v>
      </c>
      <c r="O333" s="55"/>
      <c r="P333" s="180">
        <v>498</v>
      </c>
      <c r="Q333" s="33" t="s">
        <v>52</v>
      </c>
      <c r="R333" s="33" t="s">
        <v>52</v>
      </c>
      <c r="S333" s="33" t="s">
        <v>52</v>
      </c>
      <c r="T333" s="33" t="s">
        <v>2042</v>
      </c>
      <c r="U333" s="33" t="s">
        <v>134</v>
      </c>
      <c r="V333" s="33" t="s">
        <v>2149</v>
      </c>
      <c r="W333" s="86" t="s">
        <v>2150</v>
      </c>
      <c r="X333" s="34" t="s">
        <v>56</v>
      </c>
      <c r="Y333" s="104">
        <v>45321</v>
      </c>
      <c r="Z333" s="104">
        <v>45627</v>
      </c>
      <c r="AA333" s="37"/>
      <c r="AB333" s="105" t="s">
        <v>2043</v>
      </c>
      <c r="AC333" s="100"/>
      <c r="AD333" s="37"/>
      <c r="AE333" s="35" t="s">
        <v>56</v>
      </c>
      <c r="AF333" s="34">
        <v>26</v>
      </c>
      <c r="AG333" s="34">
        <v>26</v>
      </c>
      <c r="AH333" s="37"/>
      <c r="AI333" s="37">
        <f t="shared" si="13"/>
        <v>0</v>
      </c>
    </row>
    <row r="334" s="2" customFormat="1" ht="218" hidden="1" customHeight="1" spans="1:35">
      <c r="A334" s="34">
        <v>80</v>
      </c>
      <c r="B334" s="34" t="s">
        <v>864</v>
      </c>
      <c r="C334" s="33" t="s">
        <v>865</v>
      </c>
      <c r="D334" s="33" t="s">
        <v>2037</v>
      </c>
      <c r="E334" s="34" t="s">
        <v>2151</v>
      </c>
      <c r="F334" s="33" t="s">
        <v>130</v>
      </c>
      <c r="G334" s="33" t="s">
        <v>1122</v>
      </c>
      <c r="H334" s="33" t="s">
        <v>48</v>
      </c>
      <c r="I334" s="66" t="s">
        <v>4465</v>
      </c>
      <c r="J334" s="34">
        <v>36</v>
      </c>
      <c r="K334" s="34">
        <v>36</v>
      </c>
      <c r="L334" s="33"/>
      <c r="M334" s="33"/>
      <c r="N334" s="55" t="s">
        <v>2153</v>
      </c>
      <c r="O334" s="55"/>
      <c r="P334" s="180">
        <v>850</v>
      </c>
      <c r="Q334" s="33" t="s">
        <v>52</v>
      </c>
      <c r="R334" s="33" t="s">
        <v>52</v>
      </c>
      <c r="S334" s="33" t="s">
        <v>52</v>
      </c>
      <c r="T334" s="33" t="s">
        <v>2042</v>
      </c>
      <c r="U334" s="33" t="s">
        <v>134</v>
      </c>
      <c r="V334" s="33" t="s">
        <v>2149</v>
      </c>
      <c r="W334" s="86" t="s">
        <v>2150</v>
      </c>
      <c r="X334" s="34" t="s">
        <v>56</v>
      </c>
      <c r="Y334" s="104">
        <v>45321</v>
      </c>
      <c r="Z334" s="104">
        <v>45627</v>
      </c>
      <c r="AA334" s="37"/>
      <c r="AB334" s="105" t="s">
        <v>2043</v>
      </c>
      <c r="AC334" s="100"/>
      <c r="AD334" s="37"/>
      <c r="AE334" s="35" t="s">
        <v>56</v>
      </c>
      <c r="AF334" s="34">
        <v>36</v>
      </c>
      <c r="AG334" s="34">
        <v>36</v>
      </c>
      <c r="AH334" s="37"/>
      <c r="AI334" s="37">
        <f t="shared" si="13"/>
        <v>0</v>
      </c>
    </row>
    <row r="335" s="2" customFormat="1" ht="76" hidden="1" customHeight="1" spans="1:35">
      <c r="A335" s="34">
        <v>81</v>
      </c>
      <c r="B335" s="34" t="s">
        <v>864</v>
      </c>
      <c r="C335" s="33" t="s">
        <v>865</v>
      </c>
      <c r="D335" s="33" t="s">
        <v>2037</v>
      </c>
      <c r="E335" s="34" t="s">
        <v>2154</v>
      </c>
      <c r="F335" s="33" t="s">
        <v>215</v>
      </c>
      <c r="G335" s="33" t="s">
        <v>215</v>
      </c>
      <c r="H335" s="33" t="s">
        <v>48</v>
      </c>
      <c r="I335" s="55" t="s">
        <v>4466</v>
      </c>
      <c r="J335" s="34">
        <v>10</v>
      </c>
      <c r="K335" s="34">
        <v>10</v>
      </c>
      <c r="L335" s="33"/>
      <c r="M335" s="33"/>
      <c r="N335" s="55" t="s">
        <v>2156</v>
      </c>
      <c r="O335" s="55"/>
      <c r="P335" s="180">
        <v>4500</v>
      </c>
      <c r="Q335" s="33" t="s">
        <v>52</v>
      </c>
      <c r="R335" s="33" t="s">
        <v>52</v>
      </c>
      <c r="S335" s="33" t="s">
        <v>52</v>
      </c>
      <c r="T335" s="33" t="s">
        <v>2042</v>
      </c>
      <c r="U335" s="33" t="s">
        <v>220</v>
      </c>
      <c r="V335" s="33" t="s">
        <v>2157</v>
      </c>
      <c r="W335" s="86" t="s">
        <v>2158</v>
      </c>
      <c r="X335" s="34" t="s">
        <v>56</v>
      </c>
      <c r="Y335" s="104">
        <v>45321</v>
      </c>
      <c r="Z335" s="104">
        <v>45627</v>
      </c>
      <c r="AA335" s="37"/>
      <c r="AB335" s="105" t="s">
        <v>2043</v>
      </c>
      <c r="AC335" s="100"/>
      <c r="AD335" s="37"/>
      <c r="AE335" s="35" t="s">
        <v>56</v>
      </c>
      <c r="AF335" s="34">
        <v>10</v>
      </c>
      <c r="AG335" s="34">
        <v>10</v>
      </c>
      <c r="AH335" s="37"/>
      <c r="AI335" s="37">
        <f t="shared" si="13"/>
        <v>0</v>
      </c>
    </row>
    <row r="336" s="2" customFormat="1" ht="87" hidden="1" customHeight="1" spans="1:35">
      <c r="A336" s="33">
        <v>82</v>
      </c>
      <c r="B336" s="34" t="s">
        <v>864</v>
      </c>
      <c r="C336" s="33" t="s">
        <v>865</v>
      </c>
      <c r="D336" s="33" t="s">
        <v>2037</v>
      </c>
      <c r="E336" s="34" t="s">
        <v>2159</v>
      </c>
      <c r="F336" s="33" t="s">
        <v>215</v>
      </c>
      <c r="G336" s="33" t="s">
        <v>2160</v>
      </c>
      <c r="H336" s="33" t="s">
        <v>48</v>
      </c>
      <c r="I336" s="55" t="s">
        <v>2161</v>
      </c>
      <c r="J336" s="34">
        <v>3</v>
      </c>
      <c r="K336" s="34">
        <v>3</v>
      </c>
      <c r="L336" s="33"/>
      <c r="M336" s="33"/>
      <c r="N336" s="55" t="s">
        <v>2162</v>
      </c>
      <c r="O336" s="55"/>
      <c r="P336" s="180">
        <v>138</v>
      </c>
      <c r="Q336" s="33" t="s">
        <v>52</v>
      </c>
      <c r="R336" s="33" t="s">
        <v>52</v>
      </c>
      <c r="S336" s="33" t="s">
        <v>52</v>
      </c>
      <c r="T336" s="33" t="s">
        <v>2042</v>
      </c>
      <c r="U336" s="33" t="s">
        <v>220</v>
      </c>
      <c r="V336" s="33" t="s">
        <v>2157</v>
      </c>
      <c r="W336" s="86" t="s">
        <v>2158</v>
      </c>
      <c r="X336" s="34" t="s">
        <v>56</v>
      </c>
      <c r="Y336" s="104">
        <v>45321</v>
      </c>
      <c r="Z336" s="104">
        <v>45627</v>
      </c>
      <c r="AA336" s="37"/>
      <c r="AB336" s="105" t="s">
        <v>2043</v>
      </c>
      <c r="AC336" s="100"/>
      <c r="AD336" s="37"/>
      <c r="AE336" s="35" t="s">
        <v>56</v>
      </c>
      <c r="AF336" s="34">
        <v>3</v>
      </c>
      <c r="AG336" s="34">
        <v>3</v>
      </c>
      <c r="AH336" s="37"/>
      <c r="AI336" s="37">
        <f t="shared" si="13"/>
        <v>0</v>
      </c>
    </row>
    <row r="337" s="2" customFormat="1" ht="155" hidden="1" customHeight="1" spans="1:35">
      <c r="A337" s="34">
        <v>83</v>
      </c>
      <c r="B337" s="34" t="s">
        <v>864</v>
      </c>
      <c r="C337" s="33" t="s">
        <v>865</v>
      </c>
      <c r="D337" s="33" t="s">
        <v>2037</v>
      </c>
      <c r="E337" s="34" t="s">
        <v>2163</v>
      </c>
      <c r="F337" s="33" t="s">
        <v>256</v>
      </c>
      <c r="G337" s="33" t="s">
        <v>257</v>
      </c>
      <c r="H337" s="33" t="s">
        <v>48</v>
      </c>
      <c r="I337" s="66" t="s">
        <v>2164</v>
      </c>
      <c r="J337" s="34">
        <v>58</v>
      </c>
      <c r="K337" s="34">
        <v>58</v>
      </c>
      <c r="L337" s="33"/>
      <c r="M337" s="33"/>
      <c r="N337" s="55" t="s">
        <v>2165</v>
      </c>
      <c r="O337" s="55"/>
      <c r="P337" s="180">
        <v>1673</v>
      </c>
      <c r="Q337" s="33" t="s">
        <v>52</v>
      </c>
      <c r="R337" s="33" t="s">
        <v>52</v>
      </c>
      <c r="S337" s="33" t="s">
        <v>52</v>
      </c>
      <c r="T337" s="33" t="s">
        <v>2042</v>
      </c>
      <c r="U337" s="33" t="s">
        <v>261</v>
      </c>
      <c r="V337" s="33" t="s">
        <v>792</v>
      </c>
      <c r="W337" s="86" t="s">
        <v>2166</v>
      </c>
      <c r="X337" s="34" t="s">
        <v>56</v>
      </c>
      <c r="Y337" s="104">
        <v>45321</v>
      </c>
      <c r="Z337" s="104">
        <v>45627</v>
      </c>
      <c r="AA337" s="37"/>
      <c r="AB337" s="105" t="s">
        <v>2043</v>
      </c>
      <c r="AC337" s="100"/>
      <c r="AD337" s="37"/>
      <c r="AE337" s="35" t="s">
        <v>56</v>
      </c>
      <c r="AF337" s="34">
        <v>58</v>
      </c>
      <c r="AG337" s="34">
        <v>58</v>
      </c>
      <c r="AH337" s="37"/>
      <c r="AI337" s="37">
        <f t="shared" si="13"/>
        <v>0</v>
      </c>
    </row>
    <row r="338" s="2" customFormat="1" ht="116" hidden="1" customHeight="1" spans="1:35">
      <c r="A338" s="34">
        <v>84</v>
      </c>
      <c r="B338" s="34" t="s">
        <v>864</v>
      </c>
      <c r="C338" s="33" t="s">
        <v>865</v>
      </c>
      <c r="D338" s="33" t="s">
        <v>2037</v>
      </c>
      <c r="E338" s="33" t="s">
        <v>2167</v>
      </c>
      <c r="F338" s="33" t="s">
        <v>292</v>
      </c>
      <c r="G338" s="33" t="s">
        <v>1311</v>
      </c>
      <c r="H338" s="33" t="s">
        <v>48</v>
      </c>
      <c r="I338" s="55" t="s">
        <v>2168</v>
      </c>
      <c r="J338" s="34">
        <v>8.1</v>
      </c>
      <c r="K338" s="34">
        <v>8.1</v>
      </c>
      <c r="L338" s="33"/>
      <c r="M338" s="33"/>
      <c r="N338" s="55" t="s">
        <v>2169</v>
      </c>
      <c r="O338" s="55"/>
      <c r="P338" s="180">
        <v>513</v>
      </c>
      <c r="Q338" s="33" t="s">
        <v>52</v>
      </c>
      <c r="R338" s="33" t="s">
        <v>52</v>
      </c>
      <c r="S338" s="33" t="s">
        <v>52</v>
      </c>
      <c r="T338" s="33" t="s">
        <v>2042</v>
      </c>
      <c r="U338" s="33" t="s">
        <v>297</v>
      </c>
      <c r="V338" s="33" t="s">
        <v>2170</v>
      </c>
      <c r="W338" s="86" t="s">
        <v>2171</v>
      </c>
      <c r="X338" s="34" t="s">
        <v>56</v>
      </c>
      <c r="Y338" s="104">
        <v>45321</v>
      </c>
      <c r="Z338" s="104">
        <v>45627</v>
      </c>
      <c r="AA338" s="37"/>
      <c r="AB338" s="105" t="s">
        <v>2043</v>
      </c>
      <c r="AC338" s="100"/>
      <c r="AD338" s="37"/>
      <c r="AE338" s="35" t="s">
        <v>56</v>
      </c>
      <c r="AF338" s="34">
        <v>8.1</v>
      </c>
      <c r="AG338" s="34">
        <v>8.1</v>
      </c>
      <c r="AH338" s="37"/>
      <c r="AI338" s="37">
        <f t="shared" si="13"/>
        <v>0</v>
      </c>
    </row>
    <row r="339" s="2" customFormat="1" ht="95" hidden="1" customHeight="1" spans="1:35">
      <c r="A339" s="33">
        <v>85</v>
      </c>
      <c r="B339" s="34" t="s">
        <v>864</v>
      </c>
      <c r="C339" s="33" t="s">
        <v>865</v>
      </c>
      <c r="D339" s="33" t="s">
        <v>2037</v>
      </c>
      <c r="E339" s="34" t="s">
        <v>2172</v>
      </c>
      <c r="F339" s="33" t="s">
        <v>138</v>
      </c>
      <c r="G339" s="33" t="s">
        <v>608</v>
      </c>
      <c r="H339" s="33" t="s">
        <v>48</v>
      </c>
      <c r="I339" s="55" t="s">
        <v>2173</v>
      </c>
      <c r="J339" s="34">
        <v>6.18</v>
      </c>
      <c r="K339" s="34">
        <v>6.18</v>
      </c>
      <c r="L339" s="33"/>
      <c r="M339" s="33"/>
      <c r="N339" s="55" t="s">
        <v>2174</v>
      </c>
      <c r="O339" s="55"/>
      <c r="P339" s="180">
        <v>632</v>
      </c>
      <c r="Q339" s="33" t="s">
        <v>52</v>
      </c>
      <c r="R339" s="33" t="s">
        <v>52</v>
      </c>
      <c r="S339" s="33" t="s">
        <v>52</v>
      </c>
      <c r="T339" s="33" t="s">
        <v>2042</v>
      </c>
      <c r="U339" s="33" t="s">
        <v>143</v>
      </c>
      <c r="V339" s="33" t="s">
        <v>2117</v>
      </c>
      <c r="W339" s="86" t="s">
        <v>2118</v>
      </c>
      <c r="X339" s="34" t="s">
        <v>56</v>
      </c>
      <c r="Y339" s="104">
        <v>45321</v>
      </c>
      <c r="Z339" s="104">
        <v>45627</v>
      </c>
      <c r="AA339" s="37"/>
      <c r="AB339" s="105" t="s">
        <v>2043</v>
      </c>
      <c r="AC339" s="100"/>
      <c r="AD339" s="37"/>
      <c r="AE339" s="35" t="s">
        <v>56</v>
      </c>
      <c r="AF339" s="34">
        <v>6.18</v>
      </c>
      <c r="AG339" s="34">
        <v>6.18</v>
      </c>
      <c r="AH339" s="37"/>
      <c r="AI339" s="37">
        <f t="shared" si="13"/>
        <v>0</v>
      </c>
    </row>
    <row r="340" s="2" customFormat="1" ht="91" hidden="1" customHeight="1" spans="1:35">
      <c r="A340" s="34">
        <v>86</v>
      </c>
      <c r="B340" s="34" t="s">
        <v>864</v>
      </c>
      <c r="C340" s="33" t="s">
        <v>865</v>
      </c>
      <c r="D340" s="33" t="s">
        <v>2037</v>
      </c>
      <c r="E340" s="34" t="s">
        <v>2175</v>
      </c>
      <c r="F340" s="33" t="s">
        <v>138</v>
      </c>
      <c r="G340" s="33" t="s">
        <v>2176</v>
      </c>
      <c r="H340" s="33" t="s">
        <v>48</v>
      </c>
      <c r="I340" s="55" t="s">
        <v>2177</v>
      </c>
      <c r="J340" s="34">
        <v>2.76</v>
      </c>
      <c r="K340" s="34">
        <v>2.76</v>
      </c>
      <c r="L340" s="33"/>
      <c r="M340" s="33"/>
      <c r="N340" s="55" t="s">
        <v>2178</v>
      </c>
      <c r="O340" s="55"/>
      <c r="P340" s="180">
        <v>504</v>
      </c>
      <c r="Q340" s="33" t="s">
        <v>52</v>
      </c>
      <c r="R340" s="33" t="s">
        <v>52</v>
      </c>
      <c r="S340" s="33" t="s">
        <v>52</v>
      </c>
      <c r="T340" s="33" t="s">
        <v>2042</v>
      </c>
      <c r="U340" s="33" t="s">
        <v>143</v>
      </c>
      <c r="V340" s="33" t="s">
        <v>2117</v>
      </c>
      <c r="W340" s="86" t="s">
        <v>2118</v>
      </c>
      <c r="X340" s="34" t="s">
        <v>56</v>
      </c>
      <c r="Y340" s="104">
        <v>45321</v>
      </c>
      <c r="Z340" s="104">
        <v>45627</v>
      </c>
      <c r="AA340" s="37"/>
      <c r="AB340" s="105" t="s">
        <v>2043</v>
      </c>
      <c r="AC340" s="100"/>
      <c r="AD340" s="37"/>
      <c r="AE340" s="35" t="s">
        <v>56</v>
      </c>
      <c r="AF340" s="34">
        <v>2.76</v>
      </c>
      <c r="AG340" s="34">
        <v>2.76</v>
      </c>
      <c r="AH340" s="37"/>
      <c r="AI340" s="37">
        <f t="shared" si="13"/>
        <v>0</v>
      </c>
    </row>
    <row r="341" s="2" customFormat="1" ht="117" hidden="1" customHeight="1" spans="1:35">
      <c r="A341" s="34">
        <v>87</v>
      </c>
      <c r="B341" s="34" t="s">
        <v>864</v>
      </c>
      <c r="C341" s="33" t="s">
        <v>865</v>
      </c>
      <c r="D341" s="33" t="s">
        <v>2037</v>
      </c>
      <c r="E341" s="33" t="s">
        <v>2179</v>
      </c>
      <c r="F341" s="33" t="s">
        <v>121</v>
      </c>
      <c r="G341" s="33" t="s">
        <v>2180</v>
      </c>
      <c r="H341" s="33" t="s">
        <v>48</v>
      </c>
      <c r="I341" s="55" t="s">
        <v>2181</v>
      </c>
      <c r="J341" s="34">
        <v>10.2</v>
      </c>
      <c r="K341" s="34">
        <v>10.2</v>
      </c>
      <c r="L341" s="33"/>
      <c r="M341" s="33"/>
      <c r="N341" s="55" t="s">
        <v>2182</v>
      </c>
      <c r="O341" s="55"/>
      <c r="P341" s="180">
        <v>246</v>
      </c>
      <c r="Q341" s="33" t="s">
        <v>52</v>
      </c>
      <c r="R341" s="33" t="s">
        <v>52</v>
      </c>
      <c r="S341" s="33" t="s">
        <v>52</v>
      </c>
      <c r="T341" s="33" t="s">
        <v>2042</v>
      </c>
      <c r="U341" s="33" t="s">
        <v>125</v>
      </c>
      <c r="V341" s="33" t="s">
        <v>2072</v>
      </c>
      <c r="W341" s="86">
        <v>15308747600</v>
      </c>
      <c r="X341" s="34" t="s">
        <v>56</v>
      </c>
      <c r="Y341" s="104">
        <v>45292</v>
      </c>
      <c r="Z341" s="104">
        <v>45627</v>
      </c>
      <c r="AA341" s="37"/>
      <c r="AB341" s="105" t="s">
        <v>2043</v>
      </c>
      <c r="AC341" s="100" t="s">
        <v>4314</v>
      </c>
      <c r="AD341" s="35"/>
      <c r="AE341" s="35" t="s">
        <v>56</v>
      </c>
      <c r="AF341" s="34">
        <v>10.2</v>
      </c>
      <c r="AG341" s="34">
        <v>10.2</v>
      </c>
      <c r="AH341" s="37"/>
      <c r="AI341" s="37">
        <f t="shared" si="13"/>
        <v>0</v>
      </c>
    </row>
    <row r="342" s="2" customFormat="1" ht="76" hidden="1" customHeight="1" spans="1:35">
      <c r="A342" s="33">
        <v>88</v>
      </c>
      <c r="B342" s="34" t="s">
        <v>864</v>
      </c>
      <c r="C342" s="33" t="s">
        <v>865</v>
      </c>
      <c r="D342" s="33" t="s">
        <v>2037</v>
      </c>
      <c r="E342" s="34" t="s">
        <v>2183</v>
      </c>
      <c r="F342" s="33" t="s">
        <v>121</v>
      </c>
      <c r="G342" s="33" t="s">
        <v>2184</v>
      </c>
      <c r="H342" s="33" t="s">
        <v>48</v>
      </c>
      <c r="I342" s="55" t="s">
        <v>2185</v>
      </c>
      <c r="J342" s="34">
        <v>5.3</v>
      </c>
      <c r="K342" s="34">
        <v>5.3</v>
      </c>
      <c r="L342" s="33"/>
      <c r="M342" s="33"/>
      <c r="N342" s="55" t="s">
        <v>2186</v>
      </c>
      <c r="O342" s="55"/>
      <c r="P342" s="180">
        <v>73</v>
      </c>
      <c r="Q342" s="33" t="s">
        <v>52</v>
      </c>
      <c r="R342" s="33" t="s">
        <v>52</v>
      </c>
      <c r="S342" s="33" t="s">
        <v>52</v>
      </c>
      <c r="T342" s="33" t="s">
        <v>2042</v>
      </c>
      <c r="U342" s="33" t="s">
        <v>125</v>
      </c>
      <c r="V342" s="33" t="s">
        <v>2072</v>
      </c>
      <c r="W342" s="86">
        <v>15308747600</v>
      </c>
      <c r="X342" s="34" t="s">
        <v>56</v>
      </c>
      <c r="Y342" s="104">
        <v>45321</v>
      </c>
      <c r="Z342" s="104">
        <v>45627</v>
      </c>
      <c r="AA342" s="37"/>
      <c r="AB342" s="105" t="s">
        <v>2043</v>
      </c>
      <c r="AC342" s="100"/>
      <c r="AD342" s="37"/>
      <c r="AE342" s="35" t="s">
        <v>56</v>
      </c>
      <c r="AF342" s="34">
        <v>5.3</v>
      </c>
      <c r="AG342" s="34">
        <v>5.3</v>
      </c>
      <c r="AH342" s="37"/>
      <c r="AI342" s="37">
        <f t="shared" si="13"/>
        <v>0</v>
      </c>
    </row>
    <row r="343" s="2" customFormat="1" ht="122" hidden="1" customHeight="1" spans="1:35">
      <c r="A343" s="34">
        <v>89</v>
      </c>
      <c r="B343" s="34" t="s">
        <v>864</v>
      </c>
      <c r="C343" s="33" t="s">
        <v>865</v>
      </c>
      <c r="D343" s="33" t="s">
        <v>2037</v>
      </c>
      <c r="E343" s="34" t="s">
        <v>2187</v>
      </c>
      <c r="F343" s="33" t="s">
        <v>130</v>
      </c>
      <c r="G343" s="33" t="s">
        <v>2188</v>
      </c>
      <c r="H343" s="33" t="s">
        <v>48</v>
      </c>
      <c r="I343" s="55" t="s">
        <v>2189</v>
      </c>
      <c r="J343" s="34">
        <v>40</v>
      </c>
      <c r="K343" s="34">
        <v>40</v>
      </c>
      <c r="L343" s="33"/>
      <c r="M343" s="33"/>
      <c r="N343" s="55" t="s">
        <v>2190</v>
      </c>
      <c r="O343" s="55"/>
      <c r="P343" s="180">
        <v>360</v>
      </c>
      <c r="Q343" s="33" t="s">
        <v>52</v>
      </c>
      <c r="R343" s="33" t="s">
        <v>52</v>
      </c>
      <c r="S343" s="33" t="s">
        <v>52</v>
      </c>
      <c r="T343" s="33" t="s">
        <v>2042</v>
      </c>
      <c r="U343" s="33" t="s">
        <v>134</v>
      </c>
      <c r="V343" s="33" t="s">
        <v>2149</v>
      </c>
      <c r="W343" s="86" t="s">
        <v>2150</v>
      </c>
      <c r="X343" s="34" t="s">
        <v>56</v>
      </c>
      <c r="Y343" s="104">
        <v>45321</v>
      </c>
      <c r="Z343" s="104">
        <v>45627</v>
      </c>
      <c r="AA343" s="37"/>
      <c r="AB343" s="105" t="s">
        <v>2043</v>
      </c>
      <c r="AC343" s="100"/>
      <c r="AD343" s="37"/>
      <c r="AE343" s="35" t="s">
        <v>56</v>
      </c>
      <c r="AF343" s="34">
        <v>40</v>
      </c>
      <c r="AG343" s="34">
        <v>40</v>
      </c>
      <c r="AH343" s="37"/>
      <c r="AI343" s="37">
        <f t="shared" si="13"/>
        <v>0</v>
      </c>
    </row>
    <row r="344" s="2" customFormat="1" ht="104" hidden="1" customHeight="1" spans="1:35">
      <c r="A344" s="34">
        <v>90</v>
      </c>
      <c r="B344" s="34" t="s">
        <v>864</v>
      </c>
      <c r="C344" s="33" t="s">
        <v>865</v>
      </c>
      <c r="D344" s="33" t="s">
        <v>2037</v>
      </c>
      <c r="E344" s="34" t="s">
        <v>2191</v>
      </c>
      <c r="F344" s="33" t="s">
        <v>130</v>
      </c>
      <c r="G344" s="33" t="s">
        <v>2192</v>
      </c>
      <c r="H344" s="33" t="s">
        <v>48</v>
      </c>
      <c r="I344" s="55" t="s">
        <v>2193</v>
      </c>
      <c r="J344" s="34">
        <v>25</v>
      </c>
      <c r="K344" s="34">
        <v>25</v>
      </c>
      <c r="L344" s="33"/>
      <c r="M344" s="33"/>
      <c r="N344" s="55" t="s">
        <v>2194</v>
      </c>
      <c r="O344" s="55"/>
      <c r="P344" s="180">
        <v>177</v>
      </c>
      <c r="Q344" s="33" t="s">
        <v>52</v>
      </c>
      <c r="R344" s="33" t="s">
        <v>52</v>
      </c>
      <c r="S344" s="33" t="s">
        <v>52</v>
      </c>
      <c r="T344" s="33" t="s">
        <v>2042</v>
      </c>
      <c r="U344" s="33" t="s">
        <v>134</v>
      </c>
      <c r="V344" s="33" t="s">
        <v>2149</v>
      </c>
      <c r="W344" s="86" t="s">
        <v>2150</v>
      </c>
      <c r="X344" s="34" t="s">
        <v>56</v>
      </c>
      <c r="Y344" s="104">
        <v>45321</v>
      </c>
      <c r="Z344" s="104">
        <v>45627</v>
      </c>
      <c r="AA344" s="37"/>
      <c r="AB344" s="105" t="s">
        <v>2043</v>
      </c>
      <c r="AC344" s="100"/>
      <c r="AD344" s="37"/>
      <c r="AE344" s="35" t="s">
        <v>56</v>
      </c>
      <c r="AF344" s="34">
        <v>25</v>
      </c>
      <c r="AG344" s="34">
        <v>25</v>
      </c>
      <c r="AH344" s="37"/>
      <c r="AI344" s="37">
        <f t="shared" si="13"/>
        <v>0</v>
      </c>
    </row>
    <row r="345" s="2" customFormat="1" ht="117" hidden="1" customHeight="1" spans="1:35">
      <c r="A345" s="33">
        <v>91</v>
      </c>
      <c r="B345" s="34" t="s">
        <v>864</v>
      </c>
      <c r="C345" s="33" t="s">
        <v>865</v>
      </c>
      <c r="D345" s="33" t="s">
        <v>2037</v>
      </c>
      <c r="E345" s="34" t="s">
        <v>2195</v>
      </c>
      <c r="F345" s="33" t="s">
        <v>207</v>
      </c>
      <c r="G345" s="33" t="s">
        <v>2196</v>
      </c>
      <c r="H345" s="33" t="s">
        <v>48</v>
      </c>
      <c r="I345" s="55" t="s">
        <v>2197</v>
      </c>
      <c r="J345" s="34">
        <v>15.2</v>
      </c>
      <c r="K345" s="34">
        <v>15.2</v>
      </c>
      <c r="L345" s="33"/>
      <c r="M345" s="33"/>
      <c r="N345" s="55" t="s">
        <v>2198</v>
      </c>
      <c r="O345" s="55"/>
      <c r="P345" s="180">
        <v>273</v>
      </c>
      <c r="Q345" s="33" t="s">
        <v>52</v>
      </c>
      <c r="R345" s="33" t="s">
        <v>52</v>
      </c>
      <c r="S345" s="33" t="s">
        <v>52</v>
      </c>
      <c r="T345" s="33" t="s">
        <v>2042</v>
      </c>
      <c r="U345" s="33" t="s">
        <v>212</v>
      </c>
      <c r="V345" s="33" t="s">
        <v>2091</v>
      </c>
      <c r="W345" s="86" t="s">
        <v>2092</v>
      </c>
      <c r="X345" s="34" t="s">
        <v>56</v>
      </c>
      <c r="Y345" s="104">
        <v>45321</v>
      </c>
      <c r="Z345" s="104">
        <v>45627</v>
      </c>
      <c r="AA345" s="37"/>
      <c r="AB345" s="105" t="s">
        <v>2043</v>
      </c>
      <c r="AC345" s="100"/>
      <c r="AD345" s="37"/>
      <c r="AE345" s="35" t="s">
        <v>56</v>
      </c>
      <c r="AF345" s="34">
        <v>15.2</v>
      </c>
      <c r="AG345" s="34">
        <v>15.2</v>
      </c>
      <c r="AH345" s="37"/>
      <c r="AI345" s="37">
        <f t="shared" si="13"/>
        <v>0</v>
      </c>
    </row>
    <row r="346" s="2" customFormat="1" ht="88" hidden="1" customHeight="1" spans="1:35">
      <c r="A346" s="34">
        <v>92</v>
      </c>
      <c r="B346" s="34" t="s">
        <v>864</v>
      </c>
      <c r="C346" s="33" t="s">
        <v>865</v>
      </c>
      <c r="D346" s="33" t="s">
        <v>2037</v>
      </c>
      <c r="E346" s="34" t="s">
        <v>2199</v>
      </c>
      <c r="F346" s="33" t="s">
        <v>326</v>
      </c>
      <c r="G346" s="33" t="s">
        <v>2200</v>
      </c>
      <c r="H346" s="33" t="s">
        <v>48</v>
      </c>
      <c r="I346" s="55" t="s">
        <v>2201</v>
      </c>
      <c r="J346" s="34">
        <v>10.8</v>
      </c>
      <c r="K346" s="34">
        <v>10.8</v>
      </c>
      <c r="L346" s="33"/>
      <c r="M346" s="33"/>
      <c r="N346" s="55" t="s">
        <v>2202</v>
      </c>
      <c r="O346" s="55"/>
      <c r="P346" s="180">
        <v>95</v>
      </c>
      <c r="Q346" s="33" t="s">
        <v>56</v>
      </c>
      <c r="R346" s="33" t="s">
        <v>52</v>
      </c>
      <c r="S346" s="33" t="s">
        <v>52</v>
      </c>
      <c r="T346" s="33" t="s">
        <v>2042</v>
      </c>
      <c r="U346" s="33" t="s">
        <v>331</v>
      </c>
      <c r="V346" s="33" t="s">
        <v>2101</v>
      </c>
      <c r="W346" s="86" t="s">
        <v>2102</v>
      </c>
      <c r="X346" s="34" t="s">
        <v>56</v>
      </c>
      <c r="Y346" s="104">
        <v>45321</v>
      </c>
      <c r="Z346" s="104">
        <v>45627</v>
      </c>
      <c r="AA346" s="37"/>
      <c r="AB346" s="105" t="s">
        <v>2043</v>
      </c>
      <c r="AC346" s="100"/>
      <c r="AD346" s="37"/>
      <c r="AE346" s="35" t="s">
        <v>56</v>
      </c>
      <c r="AF346" s="34">
        <v>10.8</v>
      </c>
      <c r="AG346" s="34">
        <v>10.8</v>
      </c>
      <c r="AH346" s="37"/>
      <c r="AI346" s="37">
        <f t="shared" si="13"/>
        <v>0</v>
      </c>
    </row>
    <row r="347" s="2" customFormat="1" ht="65" hidden="1" customHeight="1" spans="1:35">
      <c r="A347" s="34">
        <v>93</v>
      </c>
      <c r="B347" s="34" t="s">
        <v>864</v>
      </c>
      <c r="C347" s="33" t="s">
        <v>865</v>
      </c>
      <c r="D347" s="33" t="s">
        <v>2037</v>
      </c>
      <c r="E347" s="34" t="s">
        <v>2203</v>
      </c>
      <c r="F347" s="33" t="s">
        <v>326</v>
      </c>
      <c r="G347" s="33" t="s">
        <v>2204</v>
      </c>
      <c r="H347" s="33" t="s">
        <v>48</v>
      </c>
      <c r="I347" s="55" t="s">
        <v>2205</v>
      </c>
      <c r="J347" s="34">
        <v>12</v>
      </c>
      <c r="K347" s="34">
        <v>12</v>
      </c>
      <c r="L347" s="33"/>
      <c r="M347" s="33"/>
      <c r="N347" s="55" t="s">
        <v>2206</v>
      </c>
      <c r="O347" s="55"/>
      <c r="P347" s="180">
        <v>135</v>
      </c>
      <c r="Q347" s="33" t="s">
        <v>56</v>
      </c>
      <c r="R347" s="33" t="s">
        <v>52</v>
      </c>
      <c r="S347" s="33" t="s">
        <v>52</v>
      </c>
      <c r="T347" s="33" t="s">
        <v>2042</v>
      </c>
      <c r="U347" s="33" t="s">
        <v>331</v>
      </c>
      <c r="V347" s="33" t="s">
        <v>2101</v>
      </c>
      <c r="W347" s="86" t="s">
        <v>2102</v>
      </c>
      <c r="X347" s="34" t="s">
        <v>56</v>
      </c>
      <c r="Y347" s="104">
        <v>45321</v>
      </c>
      <c r="Z347" s="104">
        <v>45627</v>
      </c>
      <c r="AA347" s="37"/>
      <c r="AB347" s="105" t="s">
        <v>2043</v>
      </c>
      <c r="AC347" s="100"/>
      <c r="AD347" s="37"/>
      <c r="AE347" s="35" t="s">
        <v>56</v>
      </c>
      <c r="AF347" s="34">
        <v>12</v>
      </c>
      <c r="AG347" s="34">
        <v>12</v>
      </c>
      <c r="AH347" s="37"/>
      <c r="AI347" s="37">
        <f t="shared" si="13"/>
        <v>0</v>
      </c>
    </row>
    <row r="348" s="2" customFormat="1" ht="195" hidden="1" customHeight="1" spans="1:35">
      <c r="A348" s="33">
        <v>94</v>
      </c>
      <c r="B348" s="34" t="s">
        <v>864</v>
      </c>
      <c r="C348" s="33" t="s">
        <v>865</v>
      </c>
      <c r="D348" s="33" t="s">
        <v>2037</v>
      </c>
      <c r="E348" s="34" t="s">
        <v>2207</v>
      </c>
      <c r="F348" s="33" t="s">
        <v>248</v>
      </c>
      <c r="G348" s="45" t="s">
        <v>493</v>
      </c>
      <c r="H348" s="33" t="s">
        <v>48</v>
      </c>
      <c r="I348" s="66" t="s">
        <v>4467</v>
      </c>
      <c r="J348" s="34">
        <v>58.5</v>
      </c>
      <c r="K348" s="34">
        <v>58.5</v>
      </c>
      <c r="L348" s="33"/>
      <c r="M348" s="33"/>
      <c r="N348" s="55" t="s">
        <v>2209</v>
      </c>
      <c r="O348" s="55"/>
      <c r="P348" s="180">
        <v>507</v>
      </c>
      <c r="Q348" s="33" t="s">
        <v>52</v>
      </c>
      <c r="R348" s="33" t="s">
        <v>52</v>
      </c>
      <c r="S348" s="33" t="s">
        <v>52</v>
      </c>
      <c r="T348" s="33" t="s">
        <v>2042</v>
      </c>
      <c r="U348" s="33" t="s">
        <v>253</v>
      </c>
      <c r="V348" s="33" t="s">
        <v>910</v>
      </c>
      <c r="W348" s="86" t="s">
        <v>2210</v>
      </c>
      <c r="X348" s="34" t="s">
        <v>56</v>
      </c>
      <c r="Y348" s="104">
        <v>45321</v>
      </c>
      <c r="Z348" s="104">
        <v>45627</v>
      </c>
      <c r="AA348" s="37"/>
      <c r="AB348" s="105" t="s">
        <v>2043</v>
      </c>
      <c r="AC348" s="100"/>
      <c r="AD348" s="37"/>
      <c r="AE348" s="35" t="s">
        <v>56</v>
      </c>
      <c r="AF348" s="34">
        <v>58.5</v>
      </c>
      <c r="AG348" s="34">
        <v>58.5</v>
      </c>
      <c r="AH348" s="37"/>
      <c r="AI348" s="37">
        <f t="shared" si="13"/>
        <v>0</v>
      </c>
    </row>
    <row r="349" s="2" customFormat="1" ht="63.75" hidden="1" spans="1:35">
      <c r="A349" s="34">
        <v>95</v>
      </c>
      <c r="B349" s="34" t="s">
        <v>864</v>
      </c>
      <c r="C349" s="34" t="s">
        <v>865</v>
      </c>
      <c r="D349" s="34" t="s">
        <v>2037</v>
      </c>
      <c r="E349" s="34" t="s">
        <v>2211</v>
      </c>
      <c r="F349" s="34" t="s">
        <v>270</v>
      </c>
      <c r="G349" s="34" t="s">
        <v>2212</v>
      </c>
      <c r="H349" s="34" t="s">
        <v>75</v>
      </c>
      <c r="I349" s="59" t="s">
        <v>2213</v>
      </c>
      <c r="J349" s="34">
        <v>378</v>
      </c>
      <c r="K349" s="34">
        <v>378</v>
      </c>
      <c r="L349" s="34"/>
      <c r="M349" s="34"/>
      <c r="N349" s="59" t="s">
        <v>2214</v>
      </c>
      <c r="O349" s="59"/>
      <c r="P349" s="60">
        <v>10774</v>
      </c>
      <c r="Q349" s="34" t="s">
        <v>52</v>
      </c>
      <c r="R349" s="34" t="s">
        <v>52</v>
      </c>
      <c r="S349" s="34" t="s">
        <v>52</v>
      </c>
      <c r="T349" s="34" t="s">
        <v>2042</v>
      </c>
      <c r="U349" s="34" t="s">
        <v>2042</v>
      </c>
      <c r="V349" s="34" t="s">
        <v>2215</v>
      </c>
      <c r="W349" s="87" t="s">
        <v>2216</v>
      </c>
      <c r="X349" s="34" t="s">
        <v>56</v>
      </c>
      <c r="Y349" s="107">
        <v>45381</v>
      </c>
      <c r="Z349" s="107">
        <v>45627</v>
      </c>
      <c r="AA349" s="34"/>
      <c r="AB349" s="105" t="s">
        <v>2043</v>
      </c>
      <c r="AC349" s="100"/>
      <c r="AD349" s="37"/>
      <c r="AE349" s="35" t="s">
        <v>52</v>
      </c>
      <c r="AF349" s="34">
        <v>378</v>
      </c>
      <c r="AG349" s="34">
        <v>378</v>
      </c>
      <c r="AH349" s="34"/>
      <c r="AI349" s="34"/>
    </row>
    <row r="350" s="2" customFormat="1" ht="63.75" hidden="1" spans="1:35">
      <c r="A350" s="34">
        <v>96</v>
      </c>
      <c r="B350" s="34" t="s">
        <v>864</v>
      </c>
      <c r="C350" s="34" t="s">
        <v>865</v>
      </c>
      <c r="D350" s="34" t="s">
        <v>2037</v>
      </c>
      <c r="E350" s="34" t="s">
        <v>2217</v>
      </c>
      <c r="F350" s="34" t="s">
        <v>270</v>
      </c>
      <c r="G350" s="34" t="s">
        <v>2218</v>
      </c>
      <c r="H350" s="34" t="s">
        <v>75</v>
      </c>
      <c r="I350" s="59" t="s">
        <v>2219</v>
      </c>
      <c r="J350" s="34">
        <v>385</v>
      </c>
      <c r="K350" s="34">
        <v>385</v>
      </c>
      <c r="L350" s="34"/>
      <c r="M350" s="34"/>
      <c r="N350" s="59" t="s">
        <v>2220</v>
      </c>
      <c r="O350" s="59"/>
      <c r="P350" s="60">
        <v>6758</v>
      </c>
      <c r="Q350" s="34" t="s">
        <v>52</v>
      </c>
      <c r="R350" s="34" t="s">
        <v>52</v>
      </c>
      <c r="S350" s="34" t="s">
        <v>52</v>
      </c>
      <c r="T350" s="34" t="s">
        <v>2042</v>
      </c>
      <c r="U350" s="34" t="s">
        <v>2042</v>
      </c>
      <c r="V350" s="34" t="s">
        <v>2215</v>
      </c>
      <c r="W350" s="87" t="s">
        <v>2216</v>
      </c>
      <c r="X350" s="34" t="s">
        <v>56</v>
      </c>
      <c r="Y350" s="107">
        <v>45381</v>
      </c>
      <c r="Z350" s="107">
        <v>45627</v>
      </c>
      <c r="AA350" s="34"/>
      <c r="AB350" s="105" t="s">
        <v>2043</v>
      </c>
      <c r="AC350" s="100"/>
      <c r="AD350" s="37"/>
      <c r="AE350" s="35" t="s">
        <v>52</v>
      </c>
      <c r="AF350" s="34">
        <v>385</v>
      </c>
      <c r="AG350" s="34">
        <v>385</v>
      </c>
      <c r="AH350" s="34"/>
      <c r="AI350" s="34"/>
    </row>
    <row r="351" s="2" customFormat="1" ht="88" hidden="1" customHeight="1" spans="1:35">
      <c r="A351" s="33">
        <v>97</v>
      </c>
      <c r="B351" s="34" t="s">
        <v>864</v>
      </c>
      <c r="C351" s="34" t="s">
        <v>865</v>
      </c>
      <c r="D351" s="34" t="s">
        <v>2037</v>
      </c>
      <c r="E351" s="34" t="s">
        <v>2221</v>
      </c>
      <c r="F351" s="34" t="s">
        <v>270</v>
      </c>
      <c r="G351" s="34" t="s">
        <v>2222</v>
      </c>
      <c r="H351" s="34" t="s">
        <v>75</v>
      </c>
      <c r="I351" s="59" t="s">
        <v>2223</v>
      </c>
      <c r="J351" s="34">
        <v>475</v>
      </c>
      <c r="K351" s="34">
        <v>475</v>
      </c>
      <c r="L351" s="34"/>
      <c r="M351" s="34"/>
      <c r="N351" s="59" t="s">
        <v>2224</v>
      </c>
      <c r="O351" s="59"/>
      <c r="P351" s="60">
        <v>19357</v>
      </c>
      <c r="Q351" s="34" t="s">
        <v>52</v>
      </c>
      <c r="R351" s="34" t="s">
        <v>52</v>
      </c>
      <c r="S351" s="34" t="s">
        <v>52</v>
      </c>
      <c r="T351" s="34" t="s">
        <v>2042</v>
      </c>
      <c r="U351" s="34" t="s">
        <v>2042</v>
      </c>
      <c r="V351" s="34" t="s">
        <v>2215</v>
      </c>
      <c r="W351" s="87" t="s">
        <v>2216</v>
      </c>
      <c r="X351" s="34" t="s">
        <v>56</v>
      </c>
      <c r="Y351" s="107">
        <v>45381</v>
      </c>
      <c r="Z351" s="107">
        <v>45627</v>
      </c>
      <c r="AA351" s="34"/>
      <c r="AB351" s="105" t="s">
        <v>2043</v>
      </c>
      <c r="AC351" s="100"/>
      <c r="AD351" s="37"/>
      <c r="AE351" s="35" t="s">
        <v>52</v>
      </c>
      <c r="AF351" s="34">
        <v>475</v>
      </c>
      <c r="AG351" s="34">
        <v>475</v>
      </c>
      <c r="AH351" s="34"/>
      <c r="AI351" s="34"/>
    </row>
    <row r="352" s="2" customFormat="1" ht="92" hidden="1" customHeight="1" spans="1:35">
      <c r="A352" s="34">
        <v>98</v>
      </c>
      <c r="B352" s="34" t="s">
        <v>864</v>
      </c>
      <c r="C352" s="34" t="s">
        <v>865</v>
      </c>
      <c r="D352" s="34" t="s">
        <v>2037</v>
      </c>
      <c r="E352" s="34" t="s">
        <v>2225</v>
      </c>
      <c r="F352" s="34" t="s">
        <v>270</v>
      </c>
      <c r="G352" s="34" t="s">
        <v>2226</v>
      </c>
      <c r="H352" s="34" t="s">
        <v>75</v>
      </c>
      <c r="I352" s="59" t="s">
        <v>2227</v>
      </c>
      <c r="J352" s="34">
        <v>412</v>
      </c>
      <c r="K352" s="34">
        <v>412</v>
      </c>
      <c r="L352" s="34"/>
      <c r="M352" s="34"/>
      <c r="N352" s="59" t="s">
        <v>2228</v>
      </c>
      <c r="O352" s="59"/>
      <c r="P352" s="60">
        <v>10453</v>
      </c>
      <c r="Q352" s="34" t="s">
        <v>52</v>
      </c>
      <c r="R352" s="34" t="s">
        <v>52</v>
      </c>
      <c r="S352" s="34" t="s">
        <v>52</v>
      </c>
      <c r="T352" s="34" t="s">
        <v>2042</v>
      </c>
      <c r="U352" s="34" t="s">
        <v>2042</v>
      </c>
      <c r="V352" s="34" t="s">
        <v>2215</v>
      </c>
      <c r="W352" s="87" t="s">
        <v>2216</v>
      </c>
      <c r="X352" s="34" t="s">
        <v>56</v>
      </c>
      <c r="Y352" s="107">
        <v>45381</v>
      </c>
      <c r="Z352" s="107">
        <v>45627</v>
      </c>
      <c r="AA352" s="34"/>
      <c r="AB352" s="105" t="s">
        <v>2043</v>
      </c>
      <c r="AC352" s="100"/>
      <c r="AD352" s="37"/>
      <c r="AE352" s="35" t="s">
        <v>52</v>
      </c>
      <c r="AF352" s="34">
        <v>412</v>
      </c>
      <c r="AG352" s="34">
        <v>412</v>
      </c>
      <c r="AH352" s="34"/>
      <c r="AI352" s="34"/>
    </row>
    <row r="353" s="2" customFormat="1" ht="78" hidden="1" customHeight="1" spans="1:35">
      <c r="A353" s="34">
        <v>99</v>
      </c>
      <c r="B353" s="34" t="s">
        <v>864</v>
      </c>
      <c r="C353" s="34" t="s">
        <v>865</v>
      </c>
      <c r="D353" s="34" t="s">
        <v>2037</v>
      </c>
      <c r="E353" s="34" t="s">
        <v>2229</v>
      </c>
      <c r="F353" s="34" t="s">
        <v>138</v>
      </c>
      <c r="G353" s="34" t="s">
        <v>2230</v>
      </c>
      <c r="H353" s="34" t="s">
        <v>48</v>
      </c>
      <c r="I353" s="59" t="s">
        <v>2231</v>
      </c>
      <c r="J353" s="34">
        <v>465</v>
      </c>
      <c r="K353" s="34">
        <v>465</v>
      </c>
      <c r="L353" s="34"/>
      <c r="M353" s="34"/>
      <c r="N353" s="59" t="s">
        <v>2232</v>
      </c>
      <c r="O353" s="59"/>
      <c r="P353" s="60">
        <v>8183</v>
      </c>
      <c r="Q353" s="34" t="s">
        <v>52</v>
      </c>
      <c r="R353" s="34" t="s">
        <v>52</v>
      </c>
      <c r="S353" s="34" t="s">
        <v>52</v>
      </c>
      <c r="T353" s="34" t="s">
        <v>2042</v>
      </c>
      <c r="U353" s="34" t="s">
        <v>2042</v>
      </c>
      <c r="V353" s="34" t="s">
        <v>2215</v>
      </c>
      <c r="W353" s="87" t="s">
        <v>2216</v>
      </c>
      <c r="X353" s="34" t="s">
        <v>56</v>
      </c>
      <c r="Y353" s="107">
        <v>45381</v>
      </c>
      <c r="Z353" s="107">
        <v>45627</v>
      </c>
      <c r="AA353" s="34"/>
      <c r="AB353" s="105" t="s">
        <v>2043</v>
      </c>
      <c r="AC353" s="100"/>
      <c r="AD353" s="37"/>
      <c r="AE353" s="35" t="s">
        <v>52</v>
      </c>
      <c r="AF353" s="34">
        <v>465</v>
      </c>
      <c r="AG353" s="34">
        <v>465</v>
      </c>
      <c r="AH353" s="34"/>
      <c r="AI353" s="34"/>
    </row>
    <row r="354" s="2" customFormat="1" ht="88" hidden="1" customHeight="1" spans="1:35">
      <c r="A354" s="33">
        <v>100</v>
      </c>
      <c r="B354" s="34" t="s">
        <v>864</v>
      </c>
      <c r="C354" s="34" t="s">
        <v>865</v>
      </c>
      <c r="D354" s="34" t="s">
        <v>2037</v>
      </c>
      <c r="E354" s="34" t="s">
        <v>2233</v>
      </c>
      <c r="F354" s="34" t="s">
        <v>138</v>
      </c>
      <c r="G354" s="34" t="s">
        <v>2234</v>
      </c>
      <c r="H354" s="34" t="s">
        <v>48</v>
      </c>
      <c r="I354" s="59" t="s">
        <v>2235</v>
      </c>
      <c r="J354" s="34">
        <v>410</v>
      </c>
      <c r="K354" s="34">
        <v>410</v>
      </c>
      <c r="L354" s="34"/>
      <c r="M354" s="34"/>
      <c r="N354" s="59" t="s">
        <v>2236</v>
      </c>
      <c r="O354" s="59"/>
      <c r="P354" s="60">
        <v>2633</v>
      </c>
      <c r="Q354" s="34" t="s">
        <v>52</v>
      </c>
      <c r="R354" s="34" t="s">
        <v>52</v>
      </c>
      <c r="S354" s="34" t="s">
        <v>52</v>
      </c>
      <c r="T354" s="34" t="s">
        <v>2042</v>
      </c>
      <c r="U354" s="34" t="s">
        <v>2042</v>
      </c>
      <c r="V354" s="34" t="s">
        <v>2215</v>
      </c>
      <c r="W354" s="87" t="s">
        <v>2216</v>
      </c>
      <c r="X354" s="34" t="s">
        <v>56</v>
      </c>
      <c r="Y354" s="107">
        <v>45381</v>
      </c>
      <c r="Z354" s="107">
        <v>45627</v>
      </c>
      <c r="AA354" s="37"/>
      <c r="AB354" s="105" t="s">
        <v>2043</v>
      </c>
      <c r="AC354" s="100"/>
      <c r="AD354" s="37"/>
      <c r="AE354" s="35" t="s">
        <v>52</v>
      </c>
      <c r="AF354" s="34">
        <v>410</v>
      </c>
      <c r="AG354" s="34">
        <v>410</v>
      </c>
      <c r="AH354" s="34"/>
      <c r="AI354" s="34"/>
    </row>
    <row r="355" s="2" customFormat="1" ht="63.75" hidden="1" spans="1:35">
      <c r="A355" s="34">
        <v>101</v>
      </c>
      <c r="B355" s="34" t="s">
        <v>864</v>
      </c>
      <c r="C355" s="34" t="s">
        <v>865</v>
      </c>
      <c r="D355" s="34" t="s">
        <v>2037</v>
      </c>
      <c r="E355" s="34" t="s">
        <v>2237</v>
      </c>
      <c r="F355" s="34" t="s">
        <v>138</v>
      </c>
      <c r="G355" s="34" t="s">
        <v>2238</v>
      </c>
      <c r="H355" s="34" t="s">
        <v>48</v>
      </c>
      <c r="I355" s="59" t="s">
        <v>2239</v>
      </c>
      <c r="J355" s="34">
        <v>385</v>
      </c>
      <c r="K355" s="34">
        <v>385</v>
      </c>
      <c r="L355" s="34"/>
      <c r="M355" s="34"/>
      <c r="N355" s="59" t="s">
        <v>2240</v>
      </c>
      <c r="O355" s="59"/>
      <c r="P355" s="60">
        <v>4781</v>
      </c>
      <c r="Q355" s="34" t="s">
        <v>52</v>
      </c>
      <c r="R355" s="34" t="s">
        <v>52</v>
      </c>
      <c r="S355" s="34" t="s">
        <v>52</v>
      </c>
      <c r="T355" s="34" t="s">
        <v>2042</v>
      </c>
      <c r="U355" s="34" t="s">
        <v>2042</v>
      </c>
      <c r="V355" s="34" t="s">
        <v>2215</v>
      </c>
      <c r="W355" s="87" t="s">
        <v>2216</v>
      </c>
      <c r="X355" s="34" t="s">
        <v>56</v>
      </c>
      <c r="Y355" s="107">
        <v>45381</v>
      </c>
      <c r="Z355" s="107">
        <v>45627</v>
      </c>
      <c r="AA355" s="37"/>
      <c r="AB355" s="105" t="s">
        <v>2043</v>
      </c>
      <c r="AC355" s="100"/>
      <c r="AD355" s="37"/>
      <c r="AE355" s="35" t="s">
        <v>52</v>
      </c>
      <c r="AF355" s="34">
        <v>385</v>
      </c>
      <c r="AG355" s="34">
        <v>385</v>
      </c>
      <c r="AH355" s="34"/>
      <c r="AI355" s="34"/>
    </row>
    <row r="356" s="2" customFormat="1" ht="73" hidden="1" customHeight="1" spans="1:35">
      <c r="A356" s="34">
        <v>102</v>
      </c>
      <c r="B356" s="34" t="s">
        <v>864</v>
      </c>
      <c r="C356" s="34" t="s">
        <v>865</v>
      </c>
      <c r="D356" s="34" t="s">
        <v>2037</v>
      </c>
      <c r="E356" s="34" t="s">
        <v>2241</v>
      </c>
      <c r="F356" s="34" t="s">
        <v>284</v>
      </c>
      <c r="G356" s="34" t="s">
        <v>2242</v>
      </c>
      <c r="H356" s="34" t="s">
        <v>48</v>
      </c>
      <c r="I356" s="59" t="s">
        <v>2243</v>
      </c>
      <c r="J356" s="34">
        <v>420</v>
      </c>
      <c r="K356" s="34">
        <v>420</v>
      </c>
      <c r="L356" s="34"/>
      <c r="M356" s="34"/>
      <c r="N356" s="59" t="s">
        <v>2244</v>
      </c>
      <c r="O356" s="59"/>
      <c r="P356" s="60">
        <v>2615</v>
      </c>
      <c r="Q356" s="34" t="s">
        <v>52</v>
      </c>
      <c r="R356" s="34" t="s">
        <v>52</v>
      </c>
      <c r="S356" s="34" t="s">
        <v>52</v>
      </c>
      <c r="T356" s="34" t="s">
        <v>2042</v>
      </c>
      <c r="U356" s="34" t="s">
        <v>2042</v>
      </c>
      <c r="V356" s="34" t="s">
        <v>2215</v>
      </c>
      <c r="W356" s="87" t="s">
        <v>2216</v>
      </c>
      <c r="X356" s="34" t="s">
        <v>56</v>
      </c>
      <c r="Y356" s="107">
        <v>45381</v>
      </c>
      <c r="Z356" s="107">
        <v>45627</v>
      </c>
      <c r="AA356" s="37"/>
      <c r="AB356" s="105" t="s">
        <v>2043</v>
      </c>
      <c r="AC356" s="100"/>
      <c r="AD356" s="37"/>
      <c r="AE356" s="35" t="s">
        <v>52</v>
      </c>
      <c r="AF356" s="34">
        <v>420</v>
      </c>
      <c r="AG356" s="34">
        <v>420</v>
      </c>
      <c r="AH356" s="34"/>
      <c r="AI356" s="34"/>
    </row>
    <row r="357" s="2" customFormat="1" ht="76" hidden="1" customHeight="1" spans="1:35">
      <c r="A357" s="33">
        <v>103</v>
      </c>
      <c r="B357" s="34" t="s">
        <v>864</v>
      </c>
      <c r="C357" s="34" t="s">
        <v>865</v>
      </c>
      <c r="D357" s="34" t="s">
        <v>2037</v>
      </c>
      <c r="E357" s="34" t="s">
        <v>2245</v>
      </c>
      <c r="F357" s="34" t="s">
        <v>284</v>
      </c>
      <c r="G357" s="34" t="s">
        <v>2246</v>
      </c>
      <c r="H357" s="34" t="s">
        <v>48</v>
      </c>
      <c r="I357" s="59" t="s">
        <v>2247</v>
      </c>
      <c r="J357" s="34">
        <v>480</v>
      </c>
      <c r="K357" s="34">
        <v>480</v>
      </c>
      <c r="L357" s="34"/>
      <c r="M357" s="34"/>
      <c r="N357" s="59" t="s">
        <v>2248</v>
      </c>
      <c r="O357" s="59"/>
      <c r="P357" s="60">
        <v>2533</v>
      </c>
      <c r="Q357" s="34" t="s">
        <v>52</v>
      </c>
      <c r="R357" s="34" t="s">
        <v>52</v>
      </c>
      <c r="S357" s="34" t="s">
        <v>52</v>
      </c>
      <c r="T357" s="34" t="s">
        <v>2042</v>
      </c>
      <c r="U357" s="34" t="s">
        <v>2042</v>
      </c>
      <c r="V357" s="34" t="s">
        <v>2215</v>
      </c>
      <c r="W357" s="87" t="s">
        <v>2216</v>
      </c>
      <c r="X357" s="34" t="s">
        <v>56</v>
      </c>
      <c r="Y357" s="107">
        <v>45381</v>
      </c>
      <c r="Z357" s="107">
        <v>45627</v>
      </c>
      <c r="AA357" s="37"/>
      <c r="AB357" s="105" t="s">
        <v>2043</v>
      </c>
      <c r="AC357" s="100"/>
      <c r="AD357" s="37"/>
      <c r="AE357" s="35" t="s">
        <v>52</v>
      </c>
      <c r="AF357" s="34">
        <v>480</v>
      </c>
      <c r="AG357" s="34">
        <v>480</v>
      </c>
      <c r="AH357" s="34"/>
      <c r="AI357" s="34"/>
    </row>
    <row r="358" s="2" customFormat="1" ht="76" hidden="1" customHeight="1" spans="1:35">
      <c r="A358" s="34">
        <v>104</v>
      </c>
      <c r="B358" s="34" t="s">
        <v>864</v>
      </c>
      <c r="C358" s="34" t="s">
        <v>865</v>
      </c>
      <c r="D358" s="34" t="s">
        <v>2037</v>
      </c>
      <c r="E358" s="34" t="s">
        <v>2249</v>
      </c>
      <c r="F358" s="34" t="s">
        <v>284</v>
      </c>
      <c r="G358" s="34" t="s">
        <v>2250</v>
      </c>
      <c r="H358" s="34" t="s">
        <v>48</v>
      </c>
      <c r="I358" s="59" t="s">
        <v>2251</v>
      </c>
      <c r="J358" s="34">
        <v>340</v>
      </c>
      <c r="K358" s="34">
        <v>340</v>
      </c>
      <c r="L358" s="34"/>
      <c r="M358" s="34"/>
      <c r="N358" s="59" t="s">
        <v>2252</v>
      </c>
      <c r="O358" s="59"/>
      <c r="P358" s="60">
        <v>1959</v>
      </c>
      <c r="Q358" s="34" t="s">
        <v>52</v>
      </c>
      <c r="R358" s="34" t="s">
        <v>52</v>
      </c>
      <c r="S358" s="34" t="s">
        <v>52</v>
      </c>
      <c r="T358" s="34" t="s">
        <v>2042</v>
      </c>
      <c r="U358" s="34" t="s">
        <v>2042</v>
      </c>
      <c r="V358" s="34" t="s">
        <v>2215</v>
      </c>
      <c r="W358" s="87" t="s">
        <v>2216</v>
      </c>
      <c r="X358" s="34" t="s">
        <v>56</v>
      </c>
      <c r="Y358" s="107">
        <v>45381</v>
      </c>
      <c r="Z358" s="107">
        <v>45627</v>
      </c>
      <c r="AA358" s="37"/>
      <c r="AB358" s="105" t="s">
        <v>2043</v>
      </c>
      <c r="AC358" s="100"/>
      <c r="AD358" s="120"/>
      <c r="AE358" s="35" t="s">
        <v>52</v>
      </c>
      <c r="AF358" s="34">
        <v>340</v>
      </c>
      <c r="AG358" s="34">
        <v>340</v>
      </c>
      <c r="AH358" s="34"/>
      <c r="AI358" s="34"/>
    </row>
    <row r="359" s="2" customFormat="1" ht="51" hidden="1" spans="1:35">
      <c r="A359" s="34">
        <v>105</v>
      </c>
      <c r="B359" s="34" t="s">
        <v>864</v>
      </c>
      <c r="C359" s="37" t="s">
        <v>865</v>
      </c>
      <c r="D359" s="37" t="s">
        <v>2037</v>
      </c>
      <c r="E359" s="33" t="s">
        <v>2253</v>
      </c>
      <c r="F359" s="37" t="s">
        <v>248</v>
      </c>
      <c r="G359" s="37" t="s">
        <v>2254</v>
      </c>
      <c r="H359" s="37" t="s">
        <v>48</v>
      </c>
      <c r="I359" s="73" t="s">
        <v>2255</v>
      </c>
      <c r="J359" s="34">
        <v>925</v>
      </c>
      <c r="K359" s="34">
        <v>925</v>
      </c>
      <c r="L359" s="33"/>
      <c r="M359" s="33"/>
      <c r="N359" s="73" t="s">
        <v>2256</v>
      </c>
      <c r="O359" s="73"/>
      <c r="P359" s="132">
        <v>8213</v>
      </c>
      <c r="Q359" s="37" t="s">
        <v>52</v>
      </c>
      <c r="R359" s="37" t="s">
        <v>52</v>
      </c>
      <c r="S359" s="37" t="s">
        <v>52</v>
      </c>
      <c r="T359" s="37" t="s">
        <v>2042</v>
      </c>
      <c r="U359" s="37" t="s">
        <v>253</v>
      </c>
      <c r="V359" s="37" t="s">
        <v>910</v>
      </c>
      <c r="W359" s="91" t="s">
        <v>2210</v>
      </c>
      <c r="X359" s="34" t="s">
        <v>56</v>
      </c>
      <c r="Y359" s="124">
        <v>45321</v>
      </c>
      <c r="Z359" s="124">
        <v>45627</v>
      </c>
      <c r="AA359" s="37"/>
      <c r="AB359" s="105" t="s">
        <v>2043</v>
      </c>
      <c r="AC359" s="100"/>
      <c r="AD359" s="37"/>
      <c r="AE359" s="35" t="s">
        <v>52</v>
      </c>
      <c r="AF359" s="34">
        <v>925</v>
      </c>
      <c r="AG359" s="34">
        <v>925</v>
      </c>
      <c r="AH359" s="33"/>
      <c r="AI359" s="33"/>
    </row>
    <row r="360" s="2" customFormat="1" ht="88" hidden="1" customHeight="1" spans="1:35">
      <c r="A360" s="33">
        <v>106</v>
      </c>
      <c r="B360" s="34" t="s">
        <v>864</v>
      </c>
      <c r="C360" s="37" t="s">
        <v>865</v>
      </c>
      <c r="D360" s="37" t="s">
        <v>2037</v>
      </c>
      <c r="E360" s="34" t="s">
        <v>2257</v>
      </c>
      <c r="F360" s="37" t="s">
        <v>99</v>
      </c>
      <c r="G360" s="37" t="s">
        <v>100</v>
      </c>
      <c r="H360" s="37" t="s">
        <v>48</v>
      </c>
      <c r="I360" s="73" t="s">
        <v>2258</v>
      </c>
      <c r="J360" s="34">
        <v>1359.78</v>
      </c>
      <c r="K360" s="34">
        <v>1359.78</v>
      </c>
      <c r="L360" s="33"/>
      <c r="M360" s="33"/>
      <c r="N360" s="73" t="s">
        <v>2259</v>
      </c>
      <c r="O360" s="73"/>
      <c r="P360" s="132">
        <v>9119</v>
      </c>
      <c r="Q360" s="37" t="s">
        <v>52</v>
      </c>
      <c r="R360" s="37" t="s">
        <v>52</v>
      </c>
      <c r="S360" s="37" t="s">
        <v>52</v>
      </c>
      <c r="T360" s="37" t="s">
        <v>2042</v>
      </c>
      <c r="U360" s="37" t="s">
        <v>104</v>
      </c>
      <c r="V360" s="37" t="s">
        <v>2141</v>
      </c>
      <c r="W360" s="91">
        <v>13769805432</v>
      </c>
      <c r="X360" s="34" t="s">
        <v>56</v>
      </c>
      <c r="Y360" s="124">
        <v>45312</v>
      </c>
      <c r="Z360" s="124">
        <v>45627</v>
      </c>
      <c r="AA360" s="37"/>
      <c r="AB360" s="105" t="s">
        <v>2043</v>
      </c>
      <c r="AC360" s="100"/>
      <c r="AD360" s="37"/>
      <c r="AE360" s="35" t="s">
        <v>52</v>
      </c>
      <c r="AF360" s="34">
        <v>1359.78</v>
      </c>
      <c r="AG360" s="34">
        <v>1359.78</v>
      </c>
      <c r="AH360" s="33"/>
      <c r="AI360" s="33"/>
    </row>
    <row r="361" s="2" customFormat="1" ht="121" hidden="1" customHeight="1" spans="1:35">
      <c r="A361" s="34">
        <v>107</v>
      </c>
      <c r="B361" s="34" t="s">
        <v>864</v>
      </c>
      <c r="C361" s="37" t="s">
        <v>865</v>
      </c>
      <c r="D361" s="37" t="s">
        <v>2037</v>
      </c>
      <c r="E361" s="34" t="s">
        <v>2260</v>
      </c>
      <c r="F361" s="37" t="s">
        <v>402</v>
      </c>
      <c r="G361" s="37" t="s">
        <v>2261</v>
      </c>
      <c r="H361" s="37" t="s">
        <v>48</v>
      </c>
      <c r="I361" s="73" t="s">
        <v>2262</v>
      </c>
      <c r="J361" s="34">
        <v>2800</v>
      </c>
      <c r="K361" s="34">
        <v>2800</v>
      </c>
      <c r="L361" s="33"/>
      <c r="M361" s="33"/>
      <c r="N361" s="73" t="s">
        <v>2263</v>
      </c>
      <c r="O361" s="73"/>
      <c r="P361" s="132">
        <v>11000</v>
      </c>
      <c r="Q361" s="37" t="s">
        <v>52</v>
      </c>
      <c r="R361" s="37" t="s">
        <v>52</v>
      </c>
      <c r="S361" s="37" t="s">
        <v>52</v>
      </c>
      <c r="T361" s="37" t="s">
        <v>2042</v>
      </c>
      <c r="U361" s="37" t="s">
        <v>407</v>
      </c>
      <c r="V361" s="37" t="s">
        <v>2132</v>
      </c>
      <c r="W361" s="91" t="s">
        <v>2133</v>
      </c>
      <c r="X361" s="34" t="s">
        <v>56</v>
      </c>
      <c r="Y361" s="124">
        <v>45298</v>
      </c>
      <c r="Z361" s="124">
        <v>45627</v>
      </c>
      <c r="AA361" s="37"/>
      <c r="AB361" s="105" t="s">
        <v>2043</v>
      </c>
      <c r="AC361" s="100"/>
      <c r="AD361" s="37"/>
      <c r="AE361" s="35" t="s">
        <v>52</v>
      </c>
      <c r="AF361" s="34">
        <v>2800</v>
      </c>
      <c r="AG361" s="34">
        <v>2800</v>
      </c>
      <c r="AH361" s="33"/>
      <c r="AI361" s="33"/>
    </row>
    <row r="362" s="2" customFormat="1" ht="142" hidden="1" customHeight="1" spans="1:35">
      <c r="A362" s="34">
        <v>108</v>
      </c>
      <c r="B362" s="34" t="s">
        <v>864</v>
      </c>
      <c r="C362" s="37" t="s">
        <v>865</v>
      </c>
      <c r="D362" s="37" t="s">
        <v>2037</v>
      </c>
      <c r="E362" s="34" t="s">
        <v>504</v>
      </c>
      <c r="F362" s="37" t="s">
        <v>270</v>
      </c>
      <c r="G362" s="37" t="s">
        <v>505</v>
      </c>
      <c r="H362" s="37" t="s">
        <v>48</v>
      </c>
      <c r="I362" s="73" t="s">
        <v>506</v>
      </c>
      <c r="J362" s="34">
        <v>147.42</v>
      </c>
      <c r="K362" s="34">
        <v>147.42</v>
      </c>
      <c r="L362" s="33"/>
      <c r="M362" s="33"/>
      <c r="N362" s="73" t="s">
        <v>507</v>
      </c>
      <c r="O362" s="73"/>
      <c r="P362" s="132">
        <v>3099</v>
      </c>
      <c r="Q362" s="37" t="s">
        <v>52</v>
      </c>
      <c r="R362" s="37" t="s">
        <v>52</v>
      </c>
      <c r="S362" s="37" t="s">
        <v>52</v>
      </c>
      <c r="T362" s="37" t="s">
        <v>2042</v>
      </c>
      <c r="U362" s="37" t="s">
        <v>275</v>
      </c>
      <c r="V362" s="37" t="s">
        <v>508</v>
      </c>
      <c r="W362" s="91">
        <v>13508815282</v>
      </c>
      <c r="X362" s="34" t="s">
        <v>56</v>
      </c>
      <c r="Y362" s="124">
        <v>45310</v>
      </c>
      <c r="Z362" s="124">
        <v>45627</v>
      </c>
      <c r="AA362" s="37"/>
      <c r="AB362" s="105" t="s">
        <v>2043</v>
      </c>
      <c r="AC362" s="100"/>
      <c r="AD362" s="140" t="s">
        <v>4468</v>
      </c>
      <c r="AE362" s="35" t="s">
        <v>52</v>
      </c>
      <c r="AF362" s="34">
        <v>147.42</v>
      </c>
      <c r="AG362" s="34">
        <v>147.42</v>
      </c>
      <c r="AH362" s="33"/>
      <c r="AI362" s="33"/>
    </row>
    <row r="363" s="2" customFormat="1" ht="77" customHeight="1" spans="1:35">
      <c r="A363" s="33">
        <v>109</v>
      </c>
      <c r="B363" s="34" t="s">
        <v>864</v>
      </c>
      <c r="C363" s="37" t="s">
        <v>865</v>
      </c>
      <c r="D363" s="37" t="s">
        <v>2037</v>
      </c>
      <c r="E363" s="33" t="s">
        <v>2264</v>
      </c>
      <c r="F363" s="37" t="s">
        <v>46</v>
      </c>
      <c r="G363" s="37" t="s">
        <v>2265</v>
      </c>
      <c r="H363" s="37" t="s">
        <v>48</v>
      </c>
      <c r="I363" s="73" t="s">
        <v>2266</v>
      </c>
      <c r="J363" s="34">
        <v>49</v>
      </c>
      <c r="K363" s="34">
        <v>49</v>
      </c>
      <c r="L363" s="33"/>
      <c r="M363" s="33"/>
      <c r="N363" s="73" t="s">
        <v>2267</v>
      </c>
      <c r="O363" s="73"/>
      <c r="P363" s="132">
        <v>648</v>
      </c>
      <c r="Q363" s="37" t="s">
        <v>52</v>
      </c>
      <c r="R363" s="37" t="s">
        <v>52</v>
      </c>
      <c r="S363" s="37" t="s">
        <v>52</v>
      </c>
      <c r="T363" s="37" t="s">
        <v>2042</v>
      </c>
      <c r="U363" s="37" t="s">
        <v>447</v>
      </c>
      <c r="V363" s="37" t="s">
        <v>1543</v>
      </c>
      <c r="W363" s="91" t="s">
        <v>1544</v>
      </c>
      <c r="X363" s="34" t="s">
        <v>56</v>
      </c>
      <c r="Y363" s="124">
        <v>45295</v>
      </c>
      <c r="Z363" s="124">
        <v>45627</v>
      </c>
      <c r="AA363" s="37"/>
      <c r="AB363" s="105" t="s">
        <v>2043</v>
      </c>
      <c r="AC363" s="100"/>
      <c r="AD363" s="37"/>
      <c r="AE363" s="35" t="s">
        <v>52</v>
      </c>
      <c r="AF363" s="34">
        <v>49</v>
      </c>
      <c r="AG363" s="34">
        <v>49</v>
      </c>
      <c r="AH363" s="33"/>
      <c r="AI363" s="33"/>
    </row>
    <row r="364" s="2" customFormat="1" ht="68" hidden="1" customHeight="1" spans="1:35">
      <c r="A364" s="34">
        <v>110</v>
      </c>
      <c r="B364" s="34" t="s">
        <v>864</v>
      </c>
      <c r="C364" s="34" t="s">
        <v>865</v>
      </c>
      <c r="D364" s="34" t="s">
        <v>2037</v>
      </c>
      <c r="E364" s="34" t="s">
        <v>2268</v>
      </c>
      <c r="F364" s="34" t="s">
        <v>654</v>
      </c>
      <c r="G364" s="34" t="s">
        <v>1133</v>
      </c>
      <c r="H364" s="34" t="s">
        <v>48</v>
      </c>
      <c r="I364" s="59" t="s">
        <v>2269</v>
      </c>
      <c r="J364" s="34">
        <v>660</v>
      </c>
      <c r="K364" s="34">
        <v>660</v>
      </c>
      <c r="L364" s="34"/>
      <c r="M364" s="34"/>
      <c r="N364" s="59" t="s">
        <v>2270</v>
      </c>
      <c r="O364" s="59"/>
      <c r="P364" s="60">
        <v>7683</v>
      </c>
      <c r="Q364" s="34" t="s">
        <v>52</v>
      </c>
      <c r="R364" s="34" t="s">
        <v>52</v>
      </c>
      <c r="S364" s="34" t="s">
        <v>52</v>
      </c>
      <c r="T364" s="34" t="s">
        <v>2042</v>
      </c>
      <c r="U364" s="34" t="s">
        <v>658</v>
      </c>
      <c r="V364" s="34" t="s">
        <v>2271</v>
      </c>
      <c r="W364" s="87" t="s">
        <v>2272</v>
      </c>
      <c r="X364" s="34" t="s">
        <v>56</v>
      </c>
      <c r="Y364" s="107">
        <v>45381</v>
      </c>
      <c r="Z364" s="107">
        <v>45627</v>
      </c>
      <c r="AA364" s="37"/>
      <c r="AB364" s="105" t="s">
        <v>2043</v>
      </c>
      <c r="AC364" s="35" t="s">
        <v>4314</v>
      </c>
      <c r="AD364" s="33"/>
      <c r="AE364" s="35" t="s">
        <v>52</v>
      </c>
      <c r="AF364" s="34">
        <v>660</v>
      </c>
      <c r="AG364" s="34">
        <v>660</v>
      </c>
      <c r="AH364" s="34"/>
      <c r="AI364" s="34"/>
    </row>
    <row r="365" s="2" customFormat="1" ht="114.75" hidden="1" spans="1:35">
      <c r="A365" s="34">
        <v>111</v>
      </c>
      <c r="B365" s="34" t="s">
        <v>864</v>
      </c>
      <c r="C365" s="33" t="s">
        <v>865</v>
      </c>
      <c r="D365" s="33" t="s">
        <v>2037</v>
      </c>
      <c r="E365" s="33" t="s">
        <v>2273</v>
      </c>
      <c r="F365" s="33" t="s">
        <v>207</v>
      </c>
      <c r="G365" s="33" t="s">
        <v>2274</v>
      </c>
      <c r="H365" s="33" t="s">
        <v>48</v>
      </c>
      <c r="I365" s="55" t="s">
        <v>2275</v>
      </c>
      <c r="J365" s="34">
        <v>57.7</v>
      </c>
      <c r="K365" s="34">
        <v>57.7</v>
      </c>
      <c r="L365" s="33"/>
      <c r="M365" s="33"/>
      <c r="N365" s="55" t="s">
        <v>2276</v>
      </c>
      <c r="O365" s="55"/>
      <c r="P365" s="187">
        <v>2229</v>
      </c>
      <c r="Q365" s="33" t="s">
        <v>52</v>
      </c>
      <c r="R365" s="33" t="s">
        <v>52</v>
      </c>
      <c r="S365" s="33" t="s">
        <v>52</v>
      </c>
      <c r="T365" s="33" t="s">
        <v>2042</v>
      </c>
      <c r="U365" s="33" t="s">
        <v>212</v>
      </c>
      <c r="V365" s="33" t="s">
        <v>2091</v>
      </c>
      <c r="W365" s="86" t="s">
        <v>2092</v>
      </c>
      <c r="X365" s="34" t="s">
        <v>56</v>
      </c>
      <c r="Y365" s="104">
        <v>45321</v>
      </c>
      <c r="Z365" s="104">
        <v>45627</v>
      </c>
      <c r="AA365" s="37"/>
      <c r="AB365" s="105" t="s">
        <v>2043</v>
      </c>
      <c r="AC365" s="100"/>
      <c r="AD365" s="37"/>
      <c r="AE365" s="35" t="s">
        <v>52</v>
      </c>
      <c r="AF365" s="34">
        <v>57.7</v>
      </c>
      <c r="AG365" s="34">
        <v>57.7</v>
      </c>
      <c r="AH365" s="33"/>
      <c r="AI365" s="33"/>
    </row>
    <row r="366" s="2" customFormat="1" ht="76.5" hidden="1" spans="1:35">
      <c r="A366" s="33">
        <v>112</v>
      </c>
      <c r="B366" s="34" t="s">
        <v>864</v>
      </c>
      <c r="C366" s="33" t="s">
        <v>865</v>
      </c>
      <c r="D366" s="33" t="s">
        <v>2037</v>
      </c>
      <c r="E366" s="33" t="s">
        <v>2277</v>
      </c>
      <c r="F366" s="33" t="s">
        <v>179</v>
      </c>
      <c r="G366" s="33" t="s">
        <v>794</v>
      </c>
      <c r="H366" s="33" t="s">
        <v>48</v>
      </c>
      <c r="I366" s="55" t="s">
        <v>2278</v>
      </c>
      <c r="J366" s="34">
        <v>218.3</v>
      </c>
      <c r="K366" s="34">
        <v>218.3</v>
      </c>
      <c r="L366" s="33"/>
      <c r="M366" s="33"/>
      <c r="N366" s="55" t="s">
        <v>2279</v>
      </c>
      <c r="O366" s="55"/>
      <c r="P366" s="187">
        <v>1557</v>
      </c>
      <c r="Q366" s="33" t="s">
        <v>52</v>
      </c>
      <c r="R366" s="33" t="s">
        <v>52</v>
      </c>
      <c r="S366" s="33" t="s">
        <v>52</v>
      </c>
      <c r="T366" s="33" t="s">
        <v>2042</v>
      </c>
      <c r="U366" s="33" t="s">
        <v>184</v>
      </c>
      <c r="V366" s="33" t="s">
        <v>797</v>
      </c>
      <c r="W366" s="86" t="s">
        <v>798</v>
      </c>
      <c r="X366" s="34" t="s">
        <v>56</v>
      </c>
      <c r="Y366" s="104">
        <v>45321</v>
      </c>
      <c r="Z366" s="104">
        <v>45627</v>
      </c>
      <c r="AA366" s="37"/>
      <c r="AB366" s="105" t="s">
        <v>2043</v>
      </c>
      <c r="AC366" s="100"/>
      <c r="AD366" s="37"/>
      <c r="AE366" s="35" t="s">
        <v>52</v>
      </c>
      <c r="AF366" s="34">
        <v>218.3</v>
      </c>
      <c r="AG366" s="34">
        <v>218.3</v>
      </c>
      <c r="AH366" s="33"/>
      <c r="AI366" s="33"/>
    </row>
    <row r="367" s="2" customFormat="1" ht="76" hidden="1" customHeight="1" spans="1:35">
      <c r="A367" s="34">
        <v>113</v>
      </c>
      <c r="B367" s="34" t="s">
        <v>864</v>
      </c>
      <c r="C367" s="33" t="s">
        <v>865</v>
      </c>
      <c r="D367" s="33" t="s">
        <v>2037</v>
      </c>
      <c r="E367" s="33" t="s">
        <v>2280</v>
      </c>
      <c r="F367" s="33" t="s">
        <v>179</v>
      </c>
      <c r="G367" s="33" t="s">
        <v>2281</v>
      </c>
      <c r="H367" s="33" t="s">
        <v>48</v>
      </c>
      <c r="I367" s="55" t="s">
        <v>2282</v>
      </c>
      <c r="J367" s="34">
        <v>177</v>
      </c>
      <c r="K367" s="34">
        <v>177</v>
      </c>
      <c r="L367" s="33"/>
      <c r="M367" s="33"/>
      <c r="N367" s="55" t="s">
        <v>2283</v>
      </c>
      <c r="O367" s="55"/>
      <c r="P367" s="187">
        <v>2242</v>
      </c>
      <c r="Q367" s="33" t="s">
        <v>52</v>
      </c>
      <c r="R367" s="33" t="s">
        <v>52</v>
      </c>
      <c r="S367" s="33" t="s">
        <v>52</v>
      </c>
      <c r="T367" s="33" t="s">
        <v>2042</v>
      </c>
      <c r="U367" s="33" t="s">
        <v>184</v>
      </c>
      <c r="V367" s="33" t="s">
        <v>797</v>
      </c>
      <c r="W367" s="86" t="s">
        <v>798</v>
      </c>
      <c r="X367" s="34" t="s">
        <v>56</v>
      </c>
      <c r="Y367" s="104">
        <v>45321</v>
      </c>
      <c r="Z367" s="104">
        <v>45627</v>
      </c>
      <c r="AA367" s="37"/>
      <c r="AB367" s="105" t="s">
        <v>2043</v>
      </c>
      <c r="AC367" s="100"/>
      <c r="AD367" s="37"/>
      <c r="AE367" s="35" t="s">
        <v>52</v>
      </c>
      <c r="AF367" s="34">
        <v>177</v>
      </c>
      <c r="AG367" s="34">
        <v>177</v>
      </c>
      <c r="AH367" s="33"/>
      <c r="AI367" s="33"/>
    </row>
    <row r="368" s="2" customFormat="1" ht="91" hidden="1" customHeight="1" spans="1:35">
      <c r="A368" s="34">
        <v>114</v>
      </c>
      <c r="B368" s="34" t="s">
        <v>864</v>
      </c>
      <c r="C368" s="33" t="s">
        <v>865</v>
      </c>
      <c r="D368" s="33" t="s">
        <v>2037</v>
      </c>
      <c r="E368" s="34" t="s">
        <v>2284</v>
      </c>
      <c r="F368" s="33" t="s">
        <v>207</v>
      </c>
      <c r="G368" s="33" t="s">
        <v>2285</v>
      </c>
      <c r="H368" s="33" t="s">
        <v>48</v>
      </c>
      <c r="I368" s="55" t="s">
        <v>2286</v>
      </c>
      <c r="J368" s="34">
        <v>355</v>
      </c>
      <c r="K368" s="34">
        <v>355</v>
      </c>
      <c r="L368" s="33"/>
      <c r="M368" s="33"/>
      <c r="N368" s="55" t="s">
        <v>2287</v>
      </c>
      <c r="O368" s="55"/>
      <c r="P368" s="187">
        <v>25700</v>
      </c>
      <c r="Q368" s="33" t="s">
        <v>52</v>
      </c>
      <c r="R368" s="33" t="s">
        <v>52</v>
      </c>
      <c r="S368" s="33" t="s">
        <v>52</v>
      </c>
      <c r="T368" s="33" t="s">
        <v>2042</v>
      </c>
      <c r="U368" s="33" t="s">
        <v>212</v>
      </c>
      <c r="V368" s="33" t="s">
        <v>2091</v>
      </c>
      <c r="W368" s="86" t="s">
        <v>2092</v>
      </c>
      <c r="X368" s="34" t="s">
        <v>56</v>
      </c>
      <c r="Y368" s="104">
        <v>45321</v>
      </c>
      <c r="Z368" s="104">
        <v>45627</v>
      </c>
      <c r="AA368" s="37"/>
      <c r="AB368" s="105" t="s">
        <v>2043</v>
      </c>
      <c r="AC368" s="100"/>
      <c r="AD368" s="37"/>
      <c r="AE368" s="35" t="s">
        <v>52</v>
      </c>
      <c r="AF368" s="34">
        <v>355</v>
      </c>
      <c r="AG368" s="34">
        <v>355</v>
      </c>
      <c r="AH368" s="33"/>
      <c r="AI368" s="33"/>
    </row>
    <row r="369" s="2" customFormat="1" ht="91" hidden="1" customHeight="1" spans="1:35">
      <c r="A369" s="33">
        <v>115</v>
      </c>
      <c r="B369" s="34" t="s">
        <v>864</v>
      </c>
      <c r="C369" s="34" t="s">
        <v>865</v>
      </c>
      <c r="D369" s="34" t="s">
        <v>2037</v>
      </c>
      <c r="E369" s="34" t="s">
        <v>2288</v>
      </c>
      <c r="F369" s="34" t="s">
        <v>207</v>
      </c>
      <c r="G369" s="34" t="s">
        <v>2289</v>
      </c>
      <c r="H369" s="34" t="s">
        <v>48</v>
      </c>
      <c r="I369" s="59" t="s">
        <v>2290</v>
      </c>
      <c r="J369" s="34">
        <v>42</v>
      </c>
      <c r="K369" s="34">
        <v>42</v>
      </c>
      <c r="L369" s="34"/>
      <c r="M369" s="34"/>
      <c r="N369" s="59" t="s">
        <v>2291</v>
      </c>
      <c r="O369" s="59"/>
      <c r="P369" s="60">
        <v>244</v>
      </c>
      <c r="Q369" s="34" t="s">
        <v>52</v>
      </c>
      <c r="R369" s="34" t="s">
        <v>52</v>
      </c>
      <c r="S369" s="34" t="s">
        <v>52</v>
      </c>
      <c r="T369" s="34" t="s">
        <v>2042</v>
      </c>
      <c r="U369" s="34" t="s">
        <v>212</v>
      </c>
      <c r="V369" s="34" t="s">
        <v>2091</v>
      </c>
      <c r="W369" s="87" t="s">
        <v>2092</v>
      </c>
      <c r="X369" s="34" t="s">
        <v>56</v>
      </c>
      <c r="Y369" s="107">
        <v>45321</v>
      </c>
      <c r="Z369" s="107">
        <v>45627</v>
      </c>
      <c r="AA369" s="37"/>
      <c r="AB369" s="105" t="s">
        <v>2043</v>
      </c>
      <c r="AC369" s="100"/>
      <c r="AD369" s="37"/>
      <c r="AE369" s="35" t="s">
        <v>52</v>
      </c>
      <c r="AF369" s="34">
        <v>42</v>
      </c>
      <c r="AG369" s="34">
        <v>42</v>
      </c>
      <c r="AH369" s="34"/>
      <c r="AI369" s="34"/>
    </row>
    <row r="370" s="2" customFormat="1" ht="114.75" hidden="1" spans="1:35">
      <c r="A370" s="34">
        <v>116</v>
      </c>
      <c r="B370" s="34" t="s">
        <v>864</v>
      </c>
      <c r="C370" s="34" t="s">
        <v>865</v>
      </c>
      <c r="D370" s="34" t="s">
        <v>2037</v>
      </c>
      <c r="E370" s="34" t="s">
        <v>2292</v>
      </c>
      <c r="F370" s="34" t="s">
        <v>284</v>
      </c>
      <c r="G370" s="34" t="s">
        <v>2293</v>
      </c>
      <c r="H370" s="34" t="s">
        <v>48</v>
      </c>
      <c r="I370" s="59" t="s">
        <v>2294</v>
      </c>
      <c r="J370" s="34">
        <v>107</v>
      </c>
      <c r="K370" s="34">
        <v>107</v>
      </c>
      <c r="L370" s="34"/>
      <c r="M370" s="34"/>
      <c r="N370" s="59" t="s">
        <v>2295</v>
      </c>
      <c r="O370" s="59"/>
      <c r="P370" s="60">
        <v>705</v>
      </c>
      <c r="Q370" s="34" t="s">
        <v>52</v>
      </c>
      <c r="R370" s="34" t="s">
        <v>52</v>
      </c>
      <c r="S370" s="34" t="s">
        <v>52</v>
      </c>
      <c r="T370" s="34" t="s">
        <v>2042</v>
      </c>
      <c r="U370" s="34" t="s">
        <v>289</v>
      </c>
      <c r="V370" s="34" t="s">
        <v>2057</v>
      </c>
      <c r="W370" s="87" t="s">
        <v>2058</v>
      </c>
      <c r="X370" s="34" t="s">
        <v>56</v>
      </c>
      <c r="Y370" s="107">
        <v>45321</v>
      </c>
      <c r="Z370" s="107">
        <v>45627</v>
      </c>
      <c r="AA370" s="37"/>
      <c r="AB370" s="105" t="s">
        <v>2043</v>
      </c>
      <c r="AC370" s="100"/>
      <c r="AD370" s="37"/>
      <c r="AE370" s="35" t="s">
        <v>52</v>
      </c>
      <c r="AF370" s="34">
        <v>107</v>
      </c>
      <c r="AG370" s="34">
        <v>107</v>
      </c>
      <c r="AH370" s="34"/>
      <c r="AI370" s="34"/>
    </row>
    <row r="371" s="2" customFormat="1" ht="78" hidden="1" customHeight="1" spans="1:35">
      <c r="A371" s="34">
        <v>117</v>
      </c>
      <c r="B371" s="34" t="s">
        <v>864</v>
      </c>
      <c r="C371" s="34" t="s">
        <v>865</v>
      </c>
      <c r="D371" s="34" t="s">
        <v>2037</v>
      </c>
      <c r="E371" s="34" t="s">
        <v>2296</v>
      </c>
      <c r="F371" s="34" t="s">
        <v>112</v>
      </c>
      <c r="G371" s="34" t="s">
        <v>2297</v>
      </c>
      <c r="H371" s="34" t="s">
        <v>48</v>
      </c>
      <c r="I371" s="59" t="s">
        <v>2298</v>
      </c>
      <c r="J371" s="34">
        <v>59</v>
      </c>
      <c r="K371" s="34">
        <v>59</v>
      </c>
      <c r="L371" s="34"/>
      <c r="M371" s="34"/>
      <c r="N371" s="59" t="s">
        <v>2299</v>
      </c>
      <c r="O371" s="59"/>
      <c r="P371" s="60">
        <v>802</v>
      </c>
      <c r="Q371" s="34" t="s">
        <v>52</v>
      </c>
      <c r="R371" s="34" t="s">
        <v>52</v>
      </c>
      <c r="S371" s="34" t="s">
        <v>52</v>
      </c>
      <c r="T371" s="34" t="s">
        <v>2042</v>
      </c>
      <c r="U371" s="34" t="s">
        <v>118</v>
      </c>
      <c r="V371" s="34" t="s">
        <v>2066</v>
      </c>
      <c r="W371" s="87" t="s">
        <v>2067</v>
      </c>
      <c r="X371" s="34" t="s">
        <v>56</v>
      </c>
      <c r="Y371" s="107">
        <v>45322</v>
      </c>
      <c r="Z371" s="107">
        <v>45627</v>
      </c>
      <c r="AA371" s="37"/>
      <c r="AB371" s="105" t="s">
        <v>2043</v>
      </c>
      <c r="AC371" s="100"/>
      <c r="AD371" s="37"/>
      <c r="AE371" s="35" t="s">
        <v>52</v>
      </c>
      <c r="AF371" s="34">
        <v>59</v>
      </c>
      <c r="AG371" s="34">
        <v>59</v>
      </c>
      <c r="AH371" s="34"/>
      <c r="AI371" s="34"/>
    </row>
    <row r="372" s="2" customFormat="1" ht="81" hidden="1" customHeight="1" spans="1:35">
      <c r="A372" s="33">
        <v>118</v>
      </c>
      <c r="B372" s="34" t="s">
        <v>864</v>
      </c>
      <c r="C372" s="34" t="s">
        <v>865</v>
      </c>
      <c r="D372" s="34" t="s">
        <v>2037</v>
      </c>
      <c r="E372" s="34" t="s">
        <v>2300</v>
      </c>
      <c r="F372" s="34" t="s">
        <v>207</v>
      </c>
      <c r="G372" s="34" t="s">
        <v>1285</v>
      </c>
      <c r="H372" s="34" t="s">
        <v>48</v>
      </c>
      <c r="I372" s="59" t="s">
        <v>2301</v>
      </c>
      <c r="J372" s="34">
        <v>42.4</v>
      </c>
      <c r="K372" s="34">
        <v>42.4</v>
      </c>
      <c r="L372" s="34"/>
      <c r="M372" s="34"/>
      <c r="N372" s="59" t="s">
        <v>2302</v>
      </c>
      <c r="O372" s="59"/>
      <c r="P372" s="60">
        <v>314</v>
      </c>
      <c r="Q372" s="34" t="s">
        <v>52</v>
      </c>
      <c r="R372" s="34" t="s">
        <v>52</v>
      </c>
      <c r="S372" s="34" t="s">
        <v>52</v>
      </c>
      <c r="T372" s="34" t="s">
        <v>2042</v>
      </c>
      <c r="U372" s="34" t="s">
        <v>212</v>
      </c>
      <c r="V372" s="34" t="s">
        <v>2091</v>
      </c>
      <c r="W372" s="87" t="s">
        <v>2092</v>
      </c>
      <c r="X372" s="34" t="s">
        <v>56</v>
      </c>
      <c r="Y372" s="107">
        <v>45321</v>
      </c>
      <c r="Z372" s="107">
        <v>45627</v>
      </c>
      <c r="AA372" s="37"/>
      <c r="AB372" s="105" t="s">
        <v>2043</v>
      </c>
      <c r="AC372" s="100"/>
      <c r="AD372" s="37"/>
      <c r="AE372" s="35" t="s">
        <v>52</v>
      </c>
      <c r="AF372" s="34">
        <v>42.4</v>
      </c>
      <c r="AG372" s="34">
        <v>42.4</v>
      </c>
      <c r="AH372" s="34"/>
      <c r="AI372" s="34"/>
    </row>
    <row r="373" s="2" customFormat="1" ht="76" hidden="1" customHeight="1" spans="1:35">
      <c r="A373" s="34">
        <v>119</v>
      </c>
      <c r="B373" s="34" t="s">
        <v>864</v>
      </c>
      <c r="C373" s="33" t="s">
        <v>865</v>
      </c>
      <c r="D373" s="33" t="s">
        <v>2037</v>
      </c>
      <c r="E373" s="34" t="s">
        <v>2303</v>
      </c>
      <c r="F373" s="33" t="s">
        <v>326</v>
      </c>
      <c r="G373" s="33" t="s">
        <v>2304</v>
      </c>
      <c r="H373" s="33" t="s">
        <v>48</v>
      </c>
      <c r="I373" s="55" t="s">
        <v>2305</v>
      </c>
      <c r="J373" s="34">
        <v>290</v>
      </c>
      <c r="K373" s="34">
        <v>290</v>
      </c>
      <c r="L373" s="33"/>
      <c r="M373" s="33"/>
      <c r="N373" s="55" t="s">
        <v>2306</v>
      </c>
      <c r="O373" s="55"/>
      <c r="P373" s="187">
        <v>2692</v>
      </c>
      <c r="Q373" s="33" t="s">
        <v>52</v>
      </c>
      <c r="R373" s="33" t="s">
        <v>52</v>
      </c>
      <c r="S373" s="33" t="s">
        <v>52</v>
      </c>
      <c r="T373" s="33" t="s">
        <v>2042</v>
      </c>
      <c r="U373" s="33" t="s">
        <v>331</v>
      </c>
      <c r="V373" s="33" t="s">
        <v>2101</v>
      </c>
      <c r="W373" s="86" t="s">
        <v>2102</v>
      </c>
      <c r="X373" s="34" t="s">
        <v>56</v>
      </c>
      <c r="Y373" s="104">
        <v>45321</v>
      </c>
      <c r="Z373" s="104">
        <v>45627</v>
      </c>
      <c r="AA373" s="37"/>
      <c r="AB373" s="105" t="s">
        <v>2043</v>
      </c>
      <c r="AC373" s="100"/>
      <c r="AD373" s="37"/>
      <c r="AE373" s="35" t="s">
        <v>52</v>
      </c>
      <c r="AF373" s="34">
        <v>290</v>
      </c>
      <c r="AG373" s="34">
        <v>290</v>
      </c>
      <c r="AH373" s="33"/>
      <c r="AI373" s="33"/>
    </row>
    <row r="374" s="2" customFormat="1" ht="64" hidden="1" customHeight="1" spans="1:35">
      <c r="A374" s="34">
        <v>120</v>
      </c>
      <c r="B374" s="34" t="s">
        <v>864</v>
      </c>
      <c r="C374" s="33" t="s">
        <v>865</v>
      </c>
      <c r="D374" s="33" t="s">
        <v>2037</v>
      </c>
      <c r="E374" s="33" t="s">
        <v>2307</v>
      </c>
      <c r="F374" s="33" t="s">
        <v>284</v>
      </c>
      <c r="G374" s="33" t="s">
        <v>2308</v>
      </c>
      <c r="H374" s="33" t="s">
        <v>48</v>
      </c>
      <c r="I374" s="55" t="s">
        <v>2309</v>
      </c>
      <c r="J374" s="34">
        <v>15</v>
      </c>
      <c r="K374" s="34">
        <v>15</v>
      </c>
      <c r="L374" s="33"/>
      <c r="M374" s="33"/>
      <c r="N374" s="55" t="s">
        <v>2310</v>
      </c>
      <c r="O374" s="55"/>
      <c r="P374" s="187">
        <v>91</v>
      </c>
      <c r="Q374" s="33" t="s">
        <v>52</v>
      </c>
      <c r="R374" s="33" t="s">
        <v>52</v>
      </c>
      <c r="S374" s="33" t="s">
        <v>52</v>
      </c>
      <c r="T374" s="33" t="s">
        <v>2042</v>
      </c>
      <c r="U374" s="33" t="s">
        <v>289</v>
      </c>
      <c r="V374" s="33" t="s">
        <v>2057</v>
      </c>
      <c r="W374" s="86" t="s">
        <v>2058</v>
      </c>
      <c r="X374" s="34" t="s">
        <v>56</v>
      </c>
      <c r="Y374" s="104">
        <v>45321</v>
      </c>
      <c r="Z374" s="104">
        <v>45627</v>
      </c>
      <c r="AA374" s="37"/>
      <c r="AB374" s="105" t="s">
        <v>2043</v>
      </c>
      <c r="AC374" s="100"/>
      <c r="AD374" s="37"/>
      <c r="AE374" s="35" t="s">
        <v>52</v>
      </c>
      <c r="AF374" s="34">
        <v>15</v>
      </c>
      <c r="AG374" s="34">
        <v>15</v>
      </c>
      <c r="AH374" s="33"/>
      <c r="AI374" s="33"/>
    </row>
    <row r="375" s="2" customFormat="1" ht="62" hidden="1" customHeight="1" spans="1:35">
      <c r="A375" s="33">
        <v>121</v>
      </c>
      <c r="B375" s="34" t="s">
        <v>864</v>
      </c>
      <c r="C375" s="33" t="s">
        <v>865</v>
      </c>
      <c r="D375" s="33" t="s">
        <v>2037</v>
      </c>
      <c r="E375" s="33" t="s">
        <v>2311</v>
      </c>
      <c r="F375" s="33" t="s">
        <v>284</v>
      </c>
      <c r="G375" s="33" t="s">
        <v>2312</v>
      </c>
      <c r="H375" s="33" t="s">
        <v>48</v>
      </c>
      <c r="I375" s="55" t="s">
        <v>2313</v>
      </c>
      <c r="J375" s="34">
        <v>30</v>
      </c>
      <c r="K375" s="34">
        <v>30</v>
      </c>
      <c r="L375" s="33"/>
      <c r="M375" s="33"/>
      <c r="N375" s="55" t="s">
        <v>2314</v>
      </c>
      <c r="O375" s="55"/>
      <c r="P375" s="187">
        <v>345</v>
      </c>
      <c r="Q375" s="33" t="s">
        <v>52</v>
      </c>
      <c r="R375" s="33" t="s">
        <v>52</v>
      </c>
      <c r="S375" s="33" t="s">
        <v>52</v>
      </c>
      <c r="T375" s="33" t="s">
        <v>2042</v>
      </c>
      <c r="U375" s="33" t="s">
        <v>289</v>
      </c>
      <c r="V375" s="33" t="s">
        <v>2057</v>
      </c>
      <c r="W375" s="86" t="s">
        <v>2058</v>
      </c>
      <c r="X375" s="34" t="s">
        <v>56</v>
      </c>
      <c r="Y375" s="104">
        <v>45321</v>
      </c>
      <c r="Z375" s="104">
        <v>45627</v>
      </c>
      <c r="AA375" s="37"/>
      <c r="AB375" s="105" t="s">
        <v>2043</v>
      </c>
      <c r="AC375" s="100"/>
      <c r="AD375" s="120"/>
      <c r="AE375" s="35" t="s">
        <v>52</v>
      </c>
      <c r="AF375" s="34">
        <v>30</v>
      </c>
      <c r="AG375" s="34">
        <v>30</v>
      </c>
      <c r="AH375" s="33"/>
      <c r="AI375" s="33"/>
    </row>
    <row r="376" s="2" customFormat="1" ht="105" hidden="1" customHeight="1" spans="1:35">
      <c r="A376" s="34">
        <v>122</v>
      </c>
      <c r="B376" s="34" t="s">
        <v>864</v>
      </c>
      <c r="C376" s="33" t="s">
        <v>865</v>
      </c>
      <c r="D376" s="33" t="s">
        <v>2037</v>
      </c>
      <c r="E376" s="33" t="s">
        <v>2315</v>
      </c>
      <c r="F376" s="33" t="s">
        <v>270</v>
      </c>
      <c r="G376" s="33" t="s">
        <v>2316</v>
      </c>
      <c r="H376" s="33" t="s">
        <v>48</v>
      </c>
      <c r="I376" s="55" t="s">
        <v>2317</v>
      </c>
      <c r="J376" s="34">
        <v>89.7</v>
      </c>
      <c r="K376" s="34">
        <v>89.7</v>
      </c>
      <c r="L376" s="33"/>
      <c r="M376" s="33"/>
      <c r="N376" s="55" t="s">
        <v>2318</v>
      </c>
      <c r="O376" s="55"/>
      <c r="P376" s="187">
        <v>15404</v>
      </c>
      <c r="Q376" s="33" t="s">
        <v>52</v>
      </c>
      <c r="R376" s="33" t="s">
        <v>52</v>
      </c>
      <c r="S376" s="33" t="s">
        <v>52</v>
      </c>
      <c r="T376" s="33" t="s">
        <v>2042</v>
      </c>
      <c r="U376" s="33" t="s">
        <v>275</v>
      </c>
      <c r="V376" s="33" t="s">
        <v>508</v>
      </c>
      <c r="W376" s="86">
        <v>13508815282</v>
      </c>
      <c r="X376" s="34" t="s">
        <v>56</v>
      </c>
      <c r="Y376" s="104">
        <v>45301</v>
      </c>
      <c r="Z376" s="104">
        <v>45627</v>
      </c>
      <c r="AA376" s="37"/>
      <c r="AB376" s="105" t="s">
        <v>2043</v>
      </c>
      <c r="AC376" s="100"/>
      <c r="AD376" s="37"/>
      <c r="AE376" s="35" t="s">
        <v>52</v>
      </c>
      <c r="AF376" s="34">
        <v>89.7</v>
      </c>
      <c r="AG376" s="34">
        <v>89.7</v>
      </c>
      <c r="AH376" s="33"/>
      <c r="AI376" s="33"/>
    </row>
    <row r="377" s="2" customFormat="1" ht="103" hidden="1" customHeight="1" spans="1:35">
      <c r="A377" s="34">
        <v>123</v>
      </c>
      <c r="B377" s="34" t="s">
        <v>864</v>
      </c>
      <c r="C377" s="33" t="s">
        <v>865</v>
      </c>
      <c r="D377" s="33" t="s">
        <v>2037</v>
      </c>
      <c r="E377" s="33" t="s">
        <v>2319</v>
      </c>
      <c r="F377" s="33" t="s">
        <v>215</v>
      </c>
      <c r="G377" s="33" t="s">
        <v>1265</v>
      </c>
      <c r="H377" s="33" t="s">
        <v>48</v>
      </c>
      <c r="I377" s="55" t="s">
        <v>2320</v>
      </c>
      <c r="J377" s="34">
        <v>130.17</v>
      </c>
      <c r="K377" s="34">
        <v>130.17</v>
      </c>
      <c r="L377" s="33"/>
      <c r="M377" s="33"/>
      <c r="N377" s="55" t="s">
        <v>2321</v>
      </c>
      <c r="O377" s="55"/>
      <c r="P377" s="187">
        <v>658</v>
      </c>
      <c r="Q377" s="33" t="s">
        <v>52</v>
      </c>
      <c r="R377" s="33" t="s">
        <v>52</v>
      </c>
      <c r="S377" s="33" t="s">
        <v>52</v>
      </c>
      <c r="T377" s="33" t="s">
        <v>2042</v>
      </c>
      <c r="U377" s="33" t="s">
        <v>220</v>
      </c>
      <c r="V377" s="33" t="s">
        <v>2322</v>
      </c>
      <c r="W377" s="86" t="s">
        <v>2323</v>
      </c>
      <c r="X377" s="34" t="s">
        <v>56</v>
      </c>
      <c r="Y377" s="104">
        <v>45321</v>
      </c>
      <c r="Z377" s="104">
        <v>45627</v>
      </c>
      <c r="AA377" s="37"/>
      <c r="AB377" s="105" t="s">
        <v>2043</v>
      </c>
      <c r="AC377" s="100"/>
      <c r="AD377" s="37"/>
      <c r="AE377" s="35" t="s">
        <v>52</v>
      </c>
      <c r="AF377" s="34">
        <v>130.17</v>
      </c>
      <c r="AG377" s="34">
        <v>130.17</v>
      </c>
      <c r="AH377" s="33"/>
      <c r="AI377" s="33"/>
    </row>
    <row r="378" s="2" customFormat="1" ht="105" hidden="1" customHeight="1" spans="1:35">
      <c r="A378" s="33">
        <v>124</v>
      </c>
      <c r="B378" s="34" t="s">
        <v>864</v>
      </c>
      <c r="C378" s="37" t="s">
        <v>865</v>
      </c>
      <c r="D378" s="37" t="s">
        <v>2037</v>
      </c>
      <c r="E378" s="33" t="s">
        <v>2324</v>
      </c>
      <c r="F378" s="33" t="s">
        <v>975</v>
      </c>
      <c r="G378" s="33" t="s">
        <v>1127</v>
      </c>
      <c r="H378" s="33" t="s">
        <v>48</v>
      </c>
      <c r="I378" s="55" t="s">
        <v>4469</v>
      </c>
      <c r="J378" s="34">
        <v>108.9</v>
      </c>
      <c r="K378" s="34">
        <v>108.9</v>
      </c>
      <c r="L378" s="33"/>
      <c r="M378" s="33"/>
      <c r="N378" s="73" t="s">
        <v>2326</v>
      </c>
      <c r="O378" s="73"/>
      <c r="P378" s="132">
        <v>1949</v>
      </c>
      <c r="Q378" s="37" t="s">
        <v>52</v>
      </c>
      <c r="R378" s="37" t="s">
        <v>52</v>
      </c>
      <c r="S378" s="37" t="s">
        <v>52</v>
      </c>
      <c r="T378" s="37" t="s">
        <v>2042</v>
      </c>
      <c r="U378" s="37" t="s">
        <v>979</v>
      </c>
      <c r="V378" s="37" t="s">
        <v>1458</v>
      </c>
      <c r="W378" s="91">
        <v>15911934921</v>
      </c>
      <c r="X378" s="34" t="s">
        <v>56</v>
      </c>
      <c r="Y378" s="124">
        <v>45321</v>
      </c>
      <c r="Z378" s="124">
        <v>45627</v>
      </c>
      <c r="AA378" s="37"/>
      <c r="AB378" s="105" t="s">
        <v>2043</v>
      </c>
      <c r="AC378" s="100"/>
      <c r="AD378" s="37"/>
      <c r="AE378" s="35" t="s">
        <v>52</v>
      </c>
      <c r="AF378" s="34">
        <v>108.9</v>
      </c>
      <c r="AG378" s="34">
        <v>108.9</v>
      </c>
      <c r="AH378" s="33"/>
      <c r="AI378" s="33"/>
    </row>
    <row r="379" s="2" customFormat="1" ht="68" hidden="1" customHeight="1" spans="1:35">
      <c r="A379" s="34">
        <v>125</v>
      </c>
      <c r="B379" s="34" t="s">
        <v>864</v>
      </c>
      <c r="C379" s="37" t="s">
        <v>865</v>
      </c>
      <c r="D379" s="37" t="s">
        <v>2037</v>
      </c>
      <c r="E379" s="33" t="s">
        <v>2327</v>
      </c>
      <c r="F379" s="33" t="s">
        <v>198</v>
      </c>
      <c r="G379" s="33" t="s">
        <v>2328</v>
      </c>
      <c r="H379" s="33" t="s">
        <v>48</v>
      </c>
      <c r="I379" s="55" t="s">
        <v>4470</v>
      </c>
      <c r="J379" s="34">
        <v>300</v>
      </c>
      <c r="K379" s="34">
        <v>300</v>
      </c>
      <c r="L379" s="33"/>
      <c r="M379" s="33"/>
      <c r="N379" s="73" t="s">
        <v>2330</v>
      </c>
      <c r="O379" s="73"/>
      <c r="P379" s="132">
        <v>976</v>
      </c>
      <c r="Q379" s="37" t="s">
        <v>52</v>
      </c>
      <c r="R379" s="37" t="s">
        <v>52</v>
      </c>
      <c r="S379" s="37" t="s">
        <v>52</v>
      </c>
      <c r="T379" s="37" t="s">
        <v>2042</v>
      </c>
      <c r="U379" s="37" t="s">
        <v>203</v>
      </c>
      <c r="V379" s="37" t="s">
        <v>2331</v>
      </c>
      <c r="W379" s="91" t="s">
        <v>2332</v>
      </c>
      <c r="X379" s="34" t="s">
        <v>56</v>
      </c>
      <c r="Y379" s="124">
        <v>45321</v>
      </c>
      <c r="Z379" s="124">
        <v>45627</v>
      </c>
      <c r="AA379" s="37"/>
      <c r="AB379" s="105" t="s">
        <v>2043</v>
      </c>
      <c r="AC379" s="100"/>
      <c r="AD379" s="37"/>
      <c r="AE379" s="35" t="s">
        <v>52</v>
      </c>
      <c r="AF379" s="34">
        <v>300</v>
      </c>
      <c r="AG379" s="34">
        <v>300</v>
      </c>
      <c r="AH379" s="33"/>
      <c r="AI379" s="33"/>
    </row>
    <row r="380" s="2" customFormat="1" ht="76" hidden="1" customHeight="1" spans="1:35">
      <c r="A380" s="34">
        <v>126</v>
      </c>
      <c r="B380" s="34" t="s">
        <v>864</v>
      </c>
      <c r="C380" s="37" t="s">
        <v>865</v>
      </c>
      <c r="D380" s="37" t="s">
        <v>2037</v>
      </c>
      <c r="E380" s="33" t="s">
        <v>2333</v>
      </c>
      <c r="F380" s="33" t="s">
        <v>326</v>
      </c>
      <c r="G380" s="33" t="s">
        <v>1770</v>
      </c>
      <c r="H380" s="33" t="s">
        <v>48</v>
      </c>
      <c r="I380" s="55" t="s">
        <v>2334</v>
      </c>
      <c r="J380" s="34">
        <v>46</v>
      </c>
      <c r="K380" s="34">
        <v>46</v>
      </c>
      <c r="L380" s="33"/>
      <c r="M380" s="33"/>
      <c r="N380" s="73" t="s">
        <v>2335</v>
      </c>
      <c r="O380" s="73"/>
      <c r="P380" s="132">
        <v>122</v>
      </c>
      <c r="Q380" s="37" t="s">
        <v>52</v>
      </c>
      <c r="R380" s="37" t="s">
        <v>52</v>
      </c>
      <c r="S380" s="37" t="s">
        <v>52</v>
      </c>
      <c r="T380" s="37" t="s">
        <v>2042</v>
      </c>
      <c r="U380" s="37" t="s">
        <v>331</v>
      </c>
      <c r="V380" s="37" t="s">
        <v>2101</v>
      </c>
      <c r="W380" s="91" t="s">
        <v>2102</v>
      </c>
      <c r="X380" s="34" t="s">
        <v>56</v>
      </c>
      <c r="Y380" s="124">
        <v>45321</v>
      </c>
      <c r="Z380" s="124">
        <v>45627</v>
      </c>
      <c r="AA380" s="37"/>
      <c r="AB380" s="105" t="s">
        <v>2043</v>
      </c>
      <c r="AC380" s="100"/>
      <c r="AD380" s="37"/>
      <c r="AE380" s="35" t="s">
        <v>52</v>
      </c>
      <c r="AF380" s="34">
        <v>46</v>
      </c>
      <c r="AG380" s="34">
        <v>46</v>
      </c>
      <c r="AH380" s="33"/>
      <c r="AI380" s="33"/>
    </row>
    <row r="381" s="2" customFormat="1" ht="64" hidden="1" customHeight="1" spans="1:35">
      <c r="A381" s="33">
        <v>127</v>
      </c>
      <c r="B381" s="34" t="s">
        <v>864</v>
      </c>
      <c r="C381" s="37" t="s">
        <v>865</v>
      </c>
      <c r="D381" s="37" t="s">
        <v>2037</v>
      </c>
      <c r="E381" s="33" t="s">
        <v>2336</v>
      </c>
      <c r="F381" s="33" t="s">
        <v>68</v>
      </c>
      <c r="G381" s="33" t="s">
        <v>2337</v>
      </c>
      <c r="H381" s="33" t="s">
        <v>48</v>
      </c>
      <c r="I381" s="55" t="s">
        <v>2338</v>
      </c>
      <c r="J381" s="34">
        <v>347.6</v>
      </c>
      <c r="K381" s="34">
        <v>347.6</v>
      </c>
      <c r="L381" s="33"/>
      <c r="M381" s="33"/>
      <c r="N381" s="73" t="s">
        <v>2339</v>
      </c>
      <c r="O381" s="73"/>
      <c r="P381" s="132">
        <v>1169</v>
      </c>
      <c r="Q381" s="37" t="s">
        <v>52</v>
      </c>
      <c r="R381" s="37" t="s">
        <v>52</v>
      </c>
      <c r="S381" s="37" t="s">
        <v>52</v>
      </c>
      <c r="T381" s="37" t="s">
        <v>2042</v>
      </c>
      <c r="U381" s="37" t="s">
        <v>363</v>
      </c>
      <c r="V381" s="37" t="s">
        <v>2340</v>
      </c>
      <c r="W381" s="91" t="s">
        <v>2341</v>
      </c>
      <c r="X381" s="34" t="s">
        <v>56</v>
      </c>
      <c r="Y381" s="124">
        <v>45321</v>
      </c>
      <c r="Z381" s="124">
        <v>45627</v>
      </c>
      <c r="AA381" s="37"/>
      <c r="AB381" s="105" t="s">
        <v>2043</v>
      </c>
      <c r="AC381" s="100"/>
      <c r="AD381" s="37"/>
      <c r="AE381" s="35" t="s">
        <v>52</v>
      </c>
      <c r="AF381" s="34">
        <v>347.6</v>
      </c>
      <c r="AG381" s="34">
        <v>347.6</v>
      </c>
      <c r="AH381" s="33"/>
      <c r="AI381" s="33"/>
    </row>
    <row r="382" s="2" customFormat="1" ht="51" hidden="1" spans="1:35">
      <c r="A382" s="34">
        <v>128</v>
      </c>
      <c r="B382" s="34" t="s">
        <v>864</v>
      </c>
      <c r="C382" s="37" t="s">
        <v>865</v>
      </c>
      <c r="D382" s="37" t="s">
        <v>2037</v>
      </c>
      <c r="E382" s="33" t="s">
        <v>2342</v>
      </c>
      <c r="F382" s="33" t="s">
        <v>270</v>
      </c>
      <c r="G382" s="33" t="s">
        <v>4471</v>
      </c>
      <c r="H382" s="33" t="s">
        <v>48</v>
      </c>
      <c r="I382" s="55" t="s">
        <v>2344</v>
      </c>
      <c r="J382" s="34">
        <v>97</v>
      </c>
      <c r="K382" s="34">
        <v>97</v>
      </c>
      <c r="L382" s="33"/>
      <c r="M382" s="33"/>
      <c r="N382" s="73" t="s">
        <v>2345</v>
      </c>
      <c r="O382" s="73"/>
      <c r="P382" s="132">
        <v>4140</v>
      </c>
      <c r="Q382" s="37" t="s">
        <v>52</v>
      </c>
      <c r="R382" s="37" t="s">
        <v>52</v>
      </c>
      <c r="S382" s="37" t="s">
        <v>52</v>
      </c>
      <c r="T382" s="37" t="s">
        <v>2042</v>
      </c>
      <c r="U382" s="37" t="s">
        <v>275</v>
      </c>
      <c r="V382" s="37" t="s">
        <v>508</v>
      </c>
      <c r="W382" s="91">
        <v>13508815282</v>
      </c>
      <c r="X382" s="34" t="s">
        <v>56</v>
      </c>
      <c r="Y382" s="124">
        <v>45304</v>
      </c>
      <c r="Z382" s="124">
        <v>45627</v>
      </c>
      <c r="AA382" s="37"/>
      <c r="AB382" s="105" t="s">
        <v>2043</v>
      </c>
      <c r="AC382" s="100"/>
      <c r="AD382" s="37"/>
      <c r="AE382" s="35" t="s">
        <v>52</v>
      </c>
      <c r="AF382" s="34">
        <v>97</v>
      </c>
      <c r="AG382" s="34">
        <v>97</v>
      </c>
      <c r="AH382" s="33"/>
      <c r="AI382" s="33"/>
    </row>
    <row r="383" s="2" customFormat="1" ht="60" hidden="1" customHeight="1" spans="1:35">
      <c r="A383" s="34">
        <v>129</v>
      </c>
      <c r="B383" s="34" t="s">
        <v>864</v>
      </c>
      <c r="C383" s="37" t="s">
        <v>865</v>
      </c>
      <c r="D383" s="37" t="s">
        <v>2037</v>
      </c>
      <c r="E383" s="33" t="s">
        <v>2346</v>
      </c>
      <c r="F383" s="33" t="s">
        <v>270</v>
      </c>
      <c r="G383" s="33" t="s">
        <v>2347</v>
      </c>
      <c r="H383" s="33" t="s">
        <v>48</v>
      </c>
      <c r="I383" s="55" t="s">
        <v>2348</v>
      </c>
      <c r="J383" s="34">
        <v>20</v>
      </c>
      <c r="K383" s="34">
        <v>20</v>
      </c>
      <c r="L383" s="33"/>
      <c r="M383" s="33"/>
      <c r="N383" s="73" t="s">
        <v>2349</v>
      </c>
      <c r="O383" s="73"/>
      <c r="P383" s="132">
        <v>289</v>
      </c>
      <c r="Q383" s="37" t="s">
        <v>52</v>
      </c>
      <c r="R383" s="37" t="s">
        <v>52</v>
      </c>
      <c r="S383" s="37" t="s">
        <v>52</v>
      </c>
      <c r="T383" s="37" t="s">
        <v>2042</v>
      </c>
      <c r="U383" s="37" t="s">
        <v>275</v>
      </c>
      <c r="V383" s="37" t="s">
        <v>508</v>
      </c>
      <c r="W383" s="91">
        <v>13508815282</v>
      </c>
      <c r="X383" s="34" t="s">
        <v>56</v>
      </c>
      <c r="Y383" s="124">
        <v>45305</v>
      </c>
      <c r="Z383" s="124">
        <v>45627</v>
      </c>
      <c r="AA383" s="37"/>
      <c r="AB383" s="105" t="s">
        <v>2043</v>
      </c>
      <c r="AC383" s="100"/>
      <c r="AD383" s="37"/>
      <c r="AE383" s="35" t="s">
        <v>52</v>
      </c>
      <c r="AF383" s="34">
        <v>20</v>
      </c>
      <c r="AG383" s="34">
        <v>20</v>
      </c>
      <c r="AH383" s="33"/>
      <c r="AI383" s="33"/>
    </row>
    <row r="384" s="2" customFormat="1" ht="91" hidden="1" customHeight="1" spans="1:35">
      <c r="A384" s="33">
        <v>130</v>
      </c>
      <c r="B384" s="34" t="s">
        <v>864</v>
      </c>
      <c r="C384" s="37" t="s">
        <v>865</v>
      </c>
      <c r="D384" s="37" t="s">
        <v>2037</v>
      </c>
      <c r="E384" s="33" t="s">
        <v>2350</v>
      </c>
      <c r="F384" s="33" t="s">
        <v>223</v>
      </c>
      <c r="G384" s="33" t="s">
        <v>2351</v>
      </c>
      <c r="H384" s="33" t="s">
        <v>48</v>
      </c>
      <c r="I384" s="55" t="s">
        <v>4472</v>
      </c>
      <c r="J384" s="34">
        <v>39</v>
      </c>
      <c r="K384" s="34">
        <v>39</v>
      </c>
      <c r="L384" s="33"/>
      <c r="M384" s="33"/>
      <c r="N384" s="73" t="s">
        <v>2353</v>
      </c>
      <c r="O384" s="73"/>
      <c r="P384" s="132">
        <v>1856</v>
      </c>
      <c r="Q384" s="37" t="s">
        <v>52</v>
      </c>
      <c r="R384" s="37" t="s">
        <v>52</v>
      </c>
      <c r="S384" s="37" t="s">
        <v>52</v>
      </c>
      <c r="T384" s="37" t="s">
        <v>2042</v>
      </c>
      <c r="U384" s="37" t="s">
        <v>228</v>
      </c>
      <c r="V384" s="37" t="s">
        <v>2107</v>
      </c>
      <c r="W384" s="91" t="s">
        <v>2108</v>
      </c>
      <c r="X384" s="34" t="s">
        <v>56</v>
      </c>
      <c r="Y384" s="124">
        <v>45321</v>
      </c>
      <c r="Z384" s="124">
        <v>45627</v>
      </c>
      <c r="AA384" s="37"/>
      <c r="AB384" s="105" t="s">
        <v>2043</v>
      </c>
      <c r="AC384" s="100"/>
      <c r="AD384" s="37"/>
      <c r="AE384" s="35" t="s">
        <v>52</v>
      </c>
      <c r="AF384" s="34">
        <v>39</v>
      </c>
      <c r="AG384" s="34">
        <v>39</v>
      </c>
      <c r="AH384" s="33"/>
      <c r="AI384" s="33"/>
    </row>
    <row r="385" s="2" customFormat="1" ht="76.5" hidden="1" spans="1:35">
      <c r="A385" s="34">
        <v>131</v>
      </c>
      <c r="B385" s="34" t="s">
        <v>864</v>
      </c>
      <c r="C385" s="37" t="s">
        <v>865</v>
      </c>
      <c r="D385" s="37" t="s">
        <v>2037</v>
      </c>
      <c r="E385" s="33" t="s">
        <v>2354</v>
      </c>
      <c r="F385" s="33" t="s">
        <v>121</v>
      </c>
      <c r="G385" s="33" t="s">
        <v>2355</v>
      </c>
      <c r="H385" s="33" t="s">
        <v>48</v>
      </c>
      <c r="I385" s="55" t="s">
        <v>2356</v>
      </c>
      <c r="J385" s="34">
        <v>20.9</v>
      </c>
      <c r="K385" s="34">
        <v>20.9</v>
      </c>
      <c r="L385" s="33"/>
      <c r="M385" s="33"/>
      <c r="N385" s="73" t="s">
        <v>2357</v>
      </c>
      <c r="O385" s="73"/>
      <c r="P385" s="132">
        <v>382</v>
      </c>
      <c r="Q385" s="37" t="s">
        <v>52</v>
      </c>
      <c r="R385" s="37" t="s">
        <v>52</v>
      </c>
      <c r="S385" s="37" t="s">
        <v>52</v>
      </c>
      <c r="T385" s="37" t="s">
        <v>2042</v>
      </c>
      <c r="U385" s="37" t="s">
        <v>125</v>
      </c>
      <c r="V385" s="37" t="s">
        <v>2072</v>
      </c>
      <c r="W385" s="91">
        <v>15308747600</v>
      </c>
      <c r="X385" s="34" t="s">
        <v>56</v>
      </c>
      <c r="Y385" s="124">
        <v>45321</v>
      </c>
      <c r="Z385" s="124">
        <v>45627</v>
      </c>
      <c r="AA385" s="37"/>
      <c r="AB385" s="105" t="s">
        <v>2043</v>
      </c>
      <c r="AC385" s="100"/>
      <c r="AD385" s="37"/>
      <c r="AE385" s="35" t="s">
        <v>52</v>
      </c>
      <c r="AF385" s="34">
        <v>20.9</v>
      </c>
      <c r="AG385" s="34">
        <v>20.9</v>
      </c>
      <c r="AH385" s="33"/>
      <c r="AI385" s="33"/>
    </row>
    <row r="386" s="2" customFormat="1" ht="89.25" hidden="1" spans="1:35">
      <c r="A386" s="34">
        <v>132</v>
      </c>
      <c r="B386" s="34" t="s">
        <v>864</v>
      </c>
      <c r="C386" s="37" t="s">
        <v>865</v>
      </c>
      <c r="D386" s="37" t="s">
        <v>2037</v>
      </c>
      <c r="E386" s="33" t="s">
        <v>2358</v>
      </c>
      <c r="F386" s="33" t="s">
        <v>121</v>
      </c>
      <c r="G386" s="33" t="s">
        <v>2359</v>
      </c>
      <c r="H386" s="33" t="s">
        <v>48</v>
      </c>
      <c r="I386" s="55" t="s">
        <v>2360</v>
      </c>
      <c r="J386" s="34">
        <v>78</v>
      </c>
      <c r="K386" s="34">
        <v>78</v>
      </c>
      <c r="L386" s="33"/>
      <c r="M386" s="33"/>
      <c r="N386" s="73" t="s">
        <v>2361</v>
      </c>
      <c r="O386" s="73"/>
      <c r="P386" s="132">
        <v>298</v>
      </c>
      <c r="Q386" s="37" t="s">
        <v>52</v>
      </c>
      <c r="R386" s="37" t="s">
        <v>52</v>
      </c>
      <c r="S386" s="37" t="s">
        <v>52</v>
      </c>
      <c r="T386" s="37" t="s">
        <v>2042</v>
      </c>
      <c r="U386" s="37" t="s">
        <v>125</v>
      </c>
      <c r="V386" s="37" t="s">
        <v>2072</v>
      </c>
      <c r="W386" s="91">
        <v>15308747600</v>
      </c>
      <c r="X386" s="34" t="s">
        <v>56</v>
      </c>
      <c r="Y386" s="124">
        <v>45321</v>
      </c>
      <c r="Z386" s="124">
        <v>45627</v>
      </c>
      <c r="AA386" s="37"/>
      <c r="AB386" s="105" t="s">
        <v>2043</v>
      </c>
      <c r="AC386" s="100"/>
      <c r="AD386" s="37"/>
      <c r="AE386" s="35" t="s">
        <v>52</v>
      </c>
      <c r="AF386" s="34">
        <v>78</v>
      </c>
      <c r="AG386" s="34">
        <v>78</v>
      </c>
      <c r="AH386" s="33"/>
      <c r="AI386" s="33"/>
    </row>
    <row r="387" s="2" customFormat="1" ht="60" hidden="1" customHeight="1" spans="1:35">
      <c r="A387" s="33">
        <v>133</v>
      </c>
      <c r="B387" s="34" t="s">
        <v>864</v>
      </c>
      <c r="C387" s="37" t="s">
        <v>865</v>
      </c>
      <c r="D387" s="37" t="s">
        <v>2037</v>
      </c>
      <c r="E387" s="33" t="s">
        <v>2362</v>
      </c>
      <c r="F387" s="33" t="s">
        <v>248</v>
      </c>
      <c r="G387" s="33" t="s">
        <v>4473</v>
      </c>
      <c r="H387" s="33" t="s">
        <v>48</v>
      </c>
      <c r="I387" s="55" t="s">
        <v>4474</v>
      </c>
      <c r="J387" s="34">
        <v>35</v>
      </c>
      <c r="K387" s="34">
        <v>35</v>
      </c>
      <c r="L387" s="33"/>
      <c r="M387" s="33"/>
      <c r="N387" s="73" t="s">
        <v>4475</v>
      </c>
      <c r="O387" s="73"/>
      <c r="P387" s="132">
        <v>126</v>
      </c>
      <c r="Q387" s="37" t="s">
        <v>52</v>
      </c>
      <c r="R387" s="37" t="s">
        <v>52</v>
      </c>
      <c r="S387" s="37" t="s">
        <v>52</v>
      </c>
      <c r="T387" s="37" t="s">
        <v>2042</v>
      </c>
      <c r="U387" s="37" t="s">
        <v>253</v>
      </c>
      <c r="V387" s="37" t="s">
        <v>910</v>
      </c>
      <c r="W387" s="91" t="s">
        <v>2210</v>
      </c>
      <c r="X387" s="34" t="s">
        <v>56</v>
      </c>
      <c r="Y387" s="124">
        <v>45321</v>
      </c>
      <c r="Z387" s="124">
        <v>45627</v>
      </c>
      <c r="AA387" s="37"/>
      <c r="AB387" s="105" t="s">
        <v>2043</v>
      </c>
      <c r="AC387" s="100"/>
      <c r="AD387" s="37"/>
      <c r="AE387" s="35" t="s">
        <v>52</v>
      </c>
      <c r="AF387" s="34">
        <v>35</v>
      </c>
      <c r="AG387" s="34">
        <v>35</v>
      </c>
      <c r="AH387" s="33"/>
      <c r="AI387" s="33"/>
    </row>
    <row r="388" s="2" customFormat="1" ht="60" hidden="1" customHeight="1" spans="1:35">
      <c r="A388" s="34">
        <v>134</v>
      </c>
      <c r="B388" s="34" t="s">
        <v>864</v>
      </c>
      <c r="C388" s="37" t="s">
        <v>865</v>
      </c>
      <c r="D388" s="37" t="s">
        <v>2037</v>
      </c>
      <c r="E388" s="33" t="s">
        <v>2366</v>
      </c>
      <c r="F388" s="33" t="s">
        <v>248</v>
      </c>
      <c r="G388" s="33" t="s">
        <v>4476</v>
      </c>
      <c r="H388" s="33" t="s">
        <v>48</v>
      </c>
      <c r="I388" s="55" t="s">
        <v>2368</v>
      </c>
      <c r="J388" s="34">
        <v>37.2</v>
      </c>
      <c r="K388" s="34">
        <v>37.2</v>
      </c>
      <c r="L388" s="33"/>
      <c r="M388" s="33"/>
      <c r="N388" s="73" t="s">
        <v>2369</v>
      </c>
      <c r="O388" s="73"/>
      <c r="P388" s="132">
        <v>140</v>
      </c>
      <c r="Q388" s="37" t="s">
        <v>52</v>
      </c>
      <c r="R388" s="37" t="s">
        <v>52</v>
      </c>
      <c r="S388" s="37" t="s">
        <v>52</v>
      </c>
      <c r="T388" s="37" t="s">
        <v>2042</v>
      </c>
      <c r="U388" s="37" t="s">
        <v>253</v>
      </c>
      <c r="V388" s="37" t="s">
        <v>910</v>
      </c>
      <c r="W388" s="91" t="s">
        <v>2210</v>
      </c>
      <c r="X388" s="34" t="s">
        <v>56</v>
      </c>
      <c r="Y388" s="124">
        <v>45321</v>
      </c>
      <c r="Z388" s="124">
        <v>45627</v>
      </c>
      <c r="AA388" s="37"/>
      <c r="AB388" s="105" t="s">
        <v>2043</v>
      </c>
      <c r="AC388" s="100"/>
      <c r="AD388" s="37"/>
      <c r="AE388" s="35" t="s">
        <v>52</v>
      </c>
      <c r="AF388" s="34">
        <v>37.2</v>
      </c>
      <c r="AG388" s="34">
        <v>37.2</v>
      </c>
      <c r="AH388" s="33"/>
      <c r="AI388" s="33"/>
    </row>
    <row r="389" s="2" customFormat="1" ht="60" hidden="1" customHeight="1" spans="1:35">
      <c r="A389" s="34">
        <v>135</v>
      </c>
      <c r="B389" s="34" t="s">
        <v>864</v>
      </c>
      <c r="C389" s="37" t="s">
        <v>865</v>
      </c>
      <c r="D389" s="37" t="s">
        <v>2037</v>
      </c>
      <c r="E389" s="33" t="s">
        <v>2370</v>
      </c>
      <c r="F389" s="33" t="s">
        <v>138</v>
      </c>
      <c r="G389" s="33" t="s">
        <v>2371</v>
      </c>
      <c r="H389" s="33" t="s">
        <v>48</v>
      </c>
      <c r="I389" s="55" t="s">
        <v>2372</v>
      </c>
      <c r="J389" s="34">
        <v>10.99</v>
      </c>
      <c r="K389" s="34">
        <v>10.99</v>
      </c>
      <c r="L389" s="33"/>
      <c r="M389" s="33"/>
      <c r="N389" s="73" t="s">
        <v>2373</v>
      </c>
      <c r="O389" s="73"/>
      <c r="P389" s="132">
        <v>149</v>
      </c>
      <c r="Q389" s="37" t="s">
        <v>52</v>
      </c>
      <c r="R389" s="37" t="s">
        <v>52</v>
      </c>
      <c r="S389" s="37" t="s">
        <v>52</v>
      </c>
      <c r="T389" s="37" t="s">
        <v>2042</v>
      </c>
      <c r="U389" s="37" t="s">
        <v>143</v>
      </c>
      <c r="V389" s="37" t="s">
        <v>2117</v>
      </c>
      <c r="W389" s="91" t="s">
        <v>2118</v>
      </c>
      <c r="X389" s="34" t="s">
        <v>56</v>
      </c>
      <c r="Y389" s="124">
        <v>45321</v>
      </c>
      <c r="Z389" s="124">
        <v>45627</v>
      </c>
      <c r="AA389" s="37"/>
      <c r="AB389" s="105" t="s">
        <v>2043</v>
      </c>
      <c r="AC389" s="100"/>
      <c r="AD389" s="37"/>
      <c r="AE389" s="35" t="s">
        <v>52</v>
      </c>
      <c r="AF389" s="34">
        <v>10.99</v>
      </c>
      <c r="AG389" s="34">
        <v>10.99</v>
      </c>
      <c r="AH389" s="33"/>
      <c r="AI389" s="33"/>
    </row>
    <row r="390" s="2" customFormat="1" ht="60" hidden="1" customHeight="1" spans="1:35">
      <c r="A390" s="33">
        <v>136</v>
      </c>
      <c r="B390" s="34" t="s">
        <v>864</v>
      </c>
      <c r="C390" s="37" t="s">
        <v>865</v>
      </c>
      <c r="D390" s="37" t="s">
        <v>2037</v>
      </c>
      <c r="E390" s="33" t="s">
        <v>2374</v>
      </c>
      <c r="F390" s="33" t="s">
        <v>138</v>
      </c>
      <c r="G390" s="33" t="s">
        <v>2375</v>
      </c>
      <c r="H390" s="33" t="s">
        <v>48</v>
      </c>
      <c r="I390" s="55" t="s">
        <v>2376</v>
      </c>
      <c r="J390" s="34">
        <v>20.19</v>
      </c>
      <c r="K390" s="34">
        <v>20.19</v>
      </c>
      <c r="L390" s="33"/>
      <c r="M390" s="33"/>
      <c r="N390" s="73" t="s">
        <v>2377</v>
      </c>
      <c r="O390" s="73"/>
      <c r="P390" s="132">
        <v>83</v>
      </c>
      <c r="Q390" s="37" t="s">
        <v>52</v>
      </c>
      <c r="R390" s="37" t="s">
        <v>52</v>
      </c>
      <c r="S390" s="37" t="s">
        <v>52</v>
      </c>
      <c r="T390" s="37" t="s">
        <v>2042</v>
      </c>
      <c r="U390" s="37" t="s">
        <v>143</v>
      </c>
      <c r="V390" s="37" t="s">
        <v>2117</v>
      </c>
      <c r="W390" s="91" t="s">
        <v>2118</v>
      </c>
      <c r="X390" s="34" t="s">
        <v>56</v>
      </c>
      <c r="Y390" s="124">
        <v>45321</v>
      </c>
      <c r="Z390" s="124">
        <v>45627</v>
      </c>
      <c r="AA390" s="37"/>
      <c r="AB390" s="105" t="s">
        <v>2043</v>
      </c>
      <c r="AC390" s="100"/>
      <c r="AD390" s="37"/>
      <c r="AE390" s="35" t="s">
        <v>52</v>
      </c>
      <c r="AF390" s="34">
        <v>20.19</v>
      </c>
      <c r="AG390" s="34">
        <v>20.19</v>
      </c>
      <c r="AH390" s="33"/>
      <c r="AI390" s="33"/>
    </row>
    <row r="391" s="2" customFormat="1" ht="63.75" hidden="1" spans="1:35">
      <c r="A391" s="34">
        <v>137</v>
      </c>
      <c r="B391" s="34" t="s">
        <v>864</v>
      </c>
      <c r="C391" s="37" t="s">
        <v>865</v>
      </c>
      <c r="D391" s="37" t="s">
        <v>2037</v>
      </c>
      <c r="E391" s="33" t="s">
        <v>2378</v>
      </c>
      <c r="F391" s="33" t="s">
        <v>450</v>
      </c>
      <c r="G391" s="33" t="s">
        <v>543</v>
      </c>
      <c r="H391" s="33" t="s">
        <v>48</v>
      </c>
      <c r="I391" s="55" t="s">
        <v>2379</v>
      </c>
      <c r="J391" s="34">
        <v>407.64</v>
      </c>
      <c r="K391" s="34">
        <v>407.64</v>
      </c>
      <c r="L391" s="33"/>
      <c r="M391" s="33"/>
      <c r="N391" s="73" t="s">
        <v>2380</v>
      </c>
      <c r="O391" s="73"/>
      <c r="P391" s="132">
        <v>7778</v>
      </c>
      <c r="Q391" s="37" t="s">
        <v>52</v>
      </c>
      <c r="R391" s="37" t="s">
        <v>52</v>
      </c>
      <c r="S391" s="37" t="s">
        <v>52</v>
      </c>
      <c r="T391" s="37" t="s">
        <v>2042</v>
      </c>
      <c r="U391" s="37" t="s">
        <v>454</v>
      </c>
      <c r="V391" s="37" t="s">
        <v>904</v>
      </c>
      <c r="W391" s="91" t="s">
        <v>2122</v>
      </c>
      <c r="X391" s="34" t="s">
        <v>56</v>
      </c>
      <c r="Y391" s="124">
        <v>45292</v>
      </c>
      <c r="Z391" s="124">
        <v>45627</v>
      </c>
      <c r="AA391" s="37"/>
      <c r="AB391" s="105" t="s">
        <v>2043</v>
      </c>
      <c r="AC391" s="100"/>
      <c r="AD391" s="37"/>
      <c r="AE391" s="35" t="s">
        <v>52</v>
      </c>
      <c r="AF391" s="34">
        <v>407.64</v>
      </c>
      <c r="AG391" s="34">
        <v>407.64</v>
      </c>
      <c r="AH391" s="33"/>
      <c r="AI391" s="33"/>
    </row>
    <row r="392" s="2" customFormat="1" ht="72" hidden="1" customHeight="1" spans="1:35">
      <c r="A392" s="34">
        <v>138</v>
      </c>
      <c r="B392" s="34" t="s">
        <v>864</v>
      </c>
      <c r="C392" s="37" t="s">
        <v>865</v>
      </c>
      <c r="D392" s="37" t="s">
        <v>2037</v>
      </c>
      <c r="E392" s="33" t="s">
        <v>2381</v>
      </c>
      <c r="F392" s="33" t="s">
        <v>198</v>
      </c>
      <c r="G392" s="33" t="s">
        <v>2382</v>
      </c>
      <c r="H392" s="33" t="s">
        <v>48</v>
      </c>
      <c r="I392" s="55" t="s">
        <v>2383</v>
      </c>
      <c r="J392" s="34">
        <v>350</v>
      </c>
      <c r="K392" s="34">
        <v>350</v>
      </c>
      <c r="L392" s="33"/>
      <c r="M392" s="33"/>
      <c r="N392" s="73" t="s">
        <v>2384</v>
      </c>
      <c r="O392" s="73"/>
      <c r="P392" s="132">
        <v>1377</v>
      </c>
      <c r="Q392" s="37" t="s">
        <v>52</v>
      </c>
      <c r="R392" s="37" t="s">
        <v>52</v>
      </c>
      <c r="S392" s="37" t="s">
        <v>52</v>
      </c>
      <c r="T392" s="37" t="s">
        <v>2042</v>
      </c>
      <c r="U392" s="37" t="s">
        <v>203</v>
      </c>
      <c r="V392" s="37" t="s">
        <v>2331</v>
      </c>
      <c r="W392" s="91" t="s">
        <v>2332</v>
      </c>
      <c r="X392" s="34" t="s">
        <v>56</v>
      </c>
      <c r="Y392" s="124">
        <v>45321</v>
      </c>
      <c r="Z392" s="124">
        <v>45627</v>
      </c>
      <c r="AA392" s="37"/>
      <c r="AB392" s="105" t="s">
        <v>2043</v>
      </c>
      <c r="AC392" s="100"/>
      <c r="AD392" s="37"/>
      <c r="AE392" s="35" t="s">
        <v>52</v>
      </c>
      <c r="AF392" s="34">
        <v>350</v>
      </c>
      <c r="AG392" s="34">
        <v>350</v>
      </c>
      <c r="AH392" s="33"/>
      <c r="AI392" s="33"/>
    </row>
    <row r="393" s="2" customFormat="1" ht="77" hidden="1" customHeight="1" spans="1:35">
      <c r="A393" s="33">
        <v>139</v>
      </c>
      <c r="B393" s="34" t="s">
        <v>864</v>
      </c>
      <c r="C393" s="37" t="s">
        <v>865</v>
      </c>
      <c r="D393" s="37" t="s">
        <v>2037</v>
      </c>
      <c r="E393" s="33" t="s">
        <v>2385</v>
      </c>
      <c r="F393" s="33" t="s">
        <v>198</v>
      </c>
      <c r="G393" s="33" t="s">
        <v>1086</v>
      </c>
      <c r="H393" s="33" t="s">
        <v>48</v>
      </c>
      <c r="I393" s="55" t="s">
        <v>2386</v>
      </c>
      <c r="J393" s="34">
        <v>49</v>
      </c>
      <c r="K393" s="34">
        <v>49</v>
      </c>
      <c r="L393" s="33"/>
      <c r="M393" s="33"/>
      <c r="N393" s="73" t="s">
        <v>2387</v>
      </c>
      <c r="O393" s="73"/>
      <c r="P393" s="132">
        <v>6626</v>
      </c>
      <c r="Q393" s="37" t="s">
        <v>52</v>
      </c>
      <c r="R393" s="37" t="s">
        <v>52</v>
      </c>
      <c r="S393" s="37" t="s">
        <v>52</v>
      </c>
      <c r="T393" s="37" t="s">
        <v>2042</v>
      </c>
      <c r="U393" s="37" t="s">
        <v>203</v>
      </c>
      <c r="V393" s="37" t="s">
        <v>2331</v>
      </c>
      <c r="W393" s="91" t="s">
        <v>2332</v>
      </c>
      <c r="X393" s="34" t="s">
        <v>56</v>
      </c>
      <c r="Y393" s="124">
        <v>45321</v>
      </c>
      <c r="Z393" s="124">
        <v>45627</v>
      </c>
      <c r="AA393" s="37"/>
      <c r="AB393" s="105" t="s">
        <v>2043</v>
      </c>
      <c r="AC393" s="100"/>
      <c r="AD393" s="37"/>
      <c r="AE393" s="35" t="s">
        <v>52</v>
      </c>
      <c r="AF393" s="34">
        <v>49</v>
      </c>
      <c r="AG393" s="34">
        <v>49</v>
      </c>
      <c r="AH393" s="33"/>
      <c r="AI393" s="33"/>
    </row>
    <row r="394" s="2" customFormat="1" ht="79" hidden="1" customHeight="1" spans="1:35">
      <c r="A394" s="34">
        <v>140</v>
      </c>
      <c r="B394" s="34" t="s">
        <v>864</v>
      </c>
      <c r="C394" s="37" t="s">
        <v>865</v>
      </c>
      <c r="D394" s="37" t="s">
        <v>2037</v>
      </c>
      <c r="E394" s="33" t="s">
        <v>2388</v>
      </c>
      <c r="F394" s="33" t="s">
        <v>975</v>
      </c>
      <c r="G394" s="33" t="s">
        <v>1161</v>
      </c>
      <c r="H394" s="33" t="s">
        <v>48</v>
      </c>
      <c r="I394" s="55" t="s">
        <v>2389</v>
      </c>
      <c r="J394" s="34">
        <v>33.29</v>
      </c>
      <c r="K394" s="34">
        <v>33.29</v>
      </c>
      <c r="L394" s="33"/>
      <c r="M394" s="33"/>
      <c r="N394" s="73" t="s">
        <v>2390</v>
      </c>
      <c r="O394" s="73"/>
      <c r="P394" s="132">
        <v>2679</v>
      </c>
      <c r="Q394" s="37" t="s">
        <v>52</v>
      </c>
      <c r="R394" s="37" t="s">
        <v>52</v>
      </c>
      <c r="S394" s="37" t="s">
        <v>52</v>
      </c>
      <c r="T394" s="37" t="s">
        <v>2042</v>
      </c>
      <c r="U394" s="37" t="s">
        <v>979</v>
      </c>
      <c r="V394" s="37" t="s">
        <v>1458</v>
      </c>
      <c r="W394" s="91">
        <v>15911934921</v>
      </c>
      <c r="X394" s="34" t="s">
        <v>56</v>
      </c>
      <c r="Y394" s="124">
        <v>45321</v>
      </c>
      <c r="Z394" s="124">
        <v>45627</v>
      </c>
      <c r="AA394" s="37"/>
      <c r="AB394" s="105" t="s">
        <v>2043</v>
      </c>
      <c r="AC394" s="100"/>
      <c r="AD394" s="37"/>
      <c r="AE394" s="35" t="s">
        <v>52</v>
      </c>
      <c r="AF394" s="34">
        <v>33.29</v>
      </c>
      <c r="AG394" s="34">
        <v>33.29</v>
      </c>
      <c r="AH394" s="33"/>
      <c r="AI394" s="33"/>
    </row>
    <row r="395" s="2" customFormat="1" ht="75" hidden="1" customHeight="1" spans="1:35">
      <c r="A395" s="34">
        <v>141</v>
      </c>
      <c r="B395" s="34" t="s">
        <v>864</v>
      </c>
      <c r="C395" s="37" t="s">
        <v>865</v>
      </c>
      <c r="D395" s="37" t="s">
        <v>2037</v>
      </c>
      <c r="E395" s="33" t="s">
        <v>2391</v>
      </c>
      <c r="F395" s="33" t="s">
        <v>215</v>
      </c>
      <c r="G395" s="33" t="s">
        <v>2392</v>
      </c>
      <c r="H395" s="33" t="s">
        <v>48</v>
      </c>
      <c r="I395" s="55" t="s">
        <v>2393</v>
      </c>
      <c r="J395" s="34">
        <v>43</v>
      </c>
      <c r="K395" s="34">
        <v>43</v>
      </c>
      <c r="L395" s="33"/>
      <c r="M395" s="33"/>
      <c r="N395" s="73" t="s">
        <v>2394</v>
      </c>
      <c r="O395" s="73"/>
      <c r="P395" s="132">
        <v>192</v>
      </c>
      <c r="Q395" s="37" t="s">
        <v>52</v>
      </c>
      <c r="R395" s="37" t="s">
        <v>52</v>
      </c>
      <c r="S395" s="37" t="s">
        <v>52</v>
      </c>
      <c r="T395" s="37" t="s">
        <v>2042</v>
      </c>
      <c r="U395" s="37" t="s">
        <v>220</v>
      </c>
      <c r="V395" s="37" t="s">
        <v>2322</v>
      </c>
      <c r="W395" s="91" t="s">
        <v>2323</v>
      </c>
      <c r="X395" s="34" t="s">
        <v>56</v>
      </c>
      <c r="Y395" s="124">
        <v>45321</v>
      </c>
      <c r="Z395" s="124">
        <v>45627</v>
      </c>
      <c r="AA395" s="37"/>
      <c r="AB395" s="105" t="s">
        <v>2043</v>
      </c>
      <c r="AC395" s="100"/>
      <c r="AD395" s="37"/>
      <c r="AE395" s="35" t="s">
        <v>52</v>
      </c>
      <c r="AF395" s="34">
        <v>43</v>
      </c>
      <c r="AG395" s="34">
        <v>43</v>
      </c>
      <c r="AH395" s="33"/>
      <c r="AI395" s="33"/>
    </row>
    <row r="396" s="2" customFormat="1" ht="90" hidden="1" customHeight="1" spans="1:35">
      <c r="A396" s="33">
        <v>142</v>
      </c>
      <c r="B396" s="34" t="s">
        <v>864</v>
      </c>
      <c r="C396" s="37" t="s">
        <v>865</v>
      </c>
      <c r="D396" s="37" t="s">
        <v>2037</v>
      </c>
      <c r="E396" s="33" t="s">
        <v>2395</v>
      </c>
      <c r="F396" s="33" t="s">
        <v>112</v>
      </c>
      <c r="G396" s="33" t="s">
        <v>2396</v>
      </c>
      <c r="H396" s="33" t="s">
        <v>48</v>
      </c>
      <c r="I396" s="55" t="s">
        <v>4477</v>
      </c>
      <c r="J396" s="34">
        <v>28</v>
      </c>
      <c r="K396" s="34">
        <v>28</v>
      </c>
      <c r="L396" s="33"/>
      <c r="M396" s="33"/>
      <c r="N396" s="73" t="s">
        <v>4478</v>
      </c>
      <c r="O396" s="73"/>
      <c r="P396" s="132">
        <v>158</v>
      </c>
      <c r="Q396" s="37" t="s">
        <v>52</v>
      </c>
      <c r="R396" s="37" t="s">
        <v>52</v>
      </c>
      <c r="S396" s="37" t="s">
        <v>52</v>
      </c>
      <c r="T396" s="37" t="s">
        <v>2042</v>
      </c>
      <c r="U396" s="37" t="s">
        <v>118</v>
      </c>
      <c r="V396" s="37" t="s">
        <v>2066</v>
      </c>
      <c r="W396" s="91" t="s">
        <v>2067</v>
      </c>
      <c r="X396" s="34" t="s">
        <v>56</v>
      </c>
      <c r="Y396" s="124">
        <v>45319</v>
      </c>
      <c r="Z396" s="124">
        <v>45627</v>
      </c>
      <c r="AA396" s="37"/>
      <c r="AB396" s="105" t="s">
        <v>2043</v>
      </c>
      <c r="AC396" s="100"/>
      <c r="AD396" s="37"/>
      <c r="AE396" s="35" t="s">
        <v>52</v>
      </c>
      <c r="AF396" s="34">
        <v>28</v>
      </c>
      <c r="AG396" s="34">
        <v>28</v>
      </c>
      <c r="AH396" s="33"/>
      <c r="AI396" s="33"/>
    </row>
    <row r="397" s="2" customFormat="1" ht="51" hidden="1" spans="1:35">
      <c r="A397" s="34">
        <v>143</v>
      </c>
      <c r="B397" s="34" t="s">
        <v>864</v>
      </c>
      <c r="C397" s="37" t="s">
        <v>865</v>
      </c>
      <c r="D397" s="37" t="s">
        <v>2037</v>
      </c>
      <c r="E397" s="33" t="s">
        <v>2399</v>
      </c>
      <c r="F397" s="33" t="s">
        <v>112</v>
      </c>
      <c r="G397" s="33" t="s">
        <v>2400</v>
      </c>
      <c r="H397" s="33" t="s">
        <v>48</v>
      </c>
      <c r="I397" s="55" t="s">
        <v>2401</v>
      </c>
      <c r="J397" s="34">
        <v>18</v>
      </c>
      <c r="K397" s="34">
        <v>18</v>
      </c>
      <c r="L397" s="33"/>
      <c r="M397" s="33"/>
      <c r="N397" s="73" t="s">
        <v>2402</v>
      </c>
      <c r="O397" s="73"/>
      <c r="P397" s="132">
        <v>70</v>
      </c>
      <c r="Q397" s="37" t="s">
        <v>52</v>
      </c>
      <c r="R397" s="37" t="s">
        <v>52</v>
      </c>
      <c r="S397" s="37" t="s">
        <v>52</v>
      </c>
      <c r="T397" s="37" t="s">
        <v>2042</v>
      </c>
      <c r="U397" s="37" t="s">
        <v>118</v>
      </c>
      <c r="V397" s="37" t="s">
        <v>2066</v>
      </c>
      <c r="W397" s="91" t="s">
        <v>2067</v>
      </c>
      <c r="X397" s="34" t="s">
        <v>56</v>
      </c>
      <c r="Y397" s="124">
        <v>45320</v>
      </c>
      <c r="Z397" s="124">
        <v>45627</v>
      </c>
      <c r="AA397" s="37"/>
      <c r="AB397" s="105" t="s">
        <v>2043</v>
      </c>
      <c r="AC397" s="100"/>
      <c r="AD397" s="37"/>
      <c r="AE397" s="35" t="s">
        <v>52</v>
      </c>
      <c r="AF397" s="34">
        <v>18</v>
      </c>
      <c r="AG397" s="34">
        <v>18</v>
      </c>
      <c r="AH397" s="33"/>
      <c r="AI397" s="33"/>
    </row>
    <row r="398" s="2" customFormat="1" ht="75" hidden="1" customHeight="1" spans="1:35">
      <c r="A398" s="34">
        <v>144</v>
      </c>
      <c r="B398" s="34" t="s">
        <v>864</v>
      </c>
      <c r="C398" s="37" t="s">
        <v>865</v>
      </c>
      <c r="D398" s="37" t="s">
        <v>2037</v>
      </c>
      <c r="E398" s="33" t="s">
        <v>2403</v>
      </c>
      <c r="F398" s="33" t="s">
        <v>402</v>
      </c>
      <c r="G398" s="33" t="s">
        <v>2404</v>
      </c>
      <c r="H398" s="33" t="s">
        <v>48</v>
      </c>
      <c r="I398" s="55" t="s">
        <v>4479</v>
      </c>
      <c r="J398" s="34">
        <v>58</v>
      </c>
      <c r="K398" s="34">
        <v>58</v>
      </c>
      <c r="L398" s="33"/>
      <c r="M398" s="33"/>
      <c r="N398" s="73" t="s">
        <v>4480</v>
      </c>
      <c r="O398" s="73"/>
      <c r="P398" s="132">
        <v>645</v>
      </c>
      <c r="Q398" s="37" t="s">
        <v>52</v>
      </c>
      <c r="R398" s="37" t="s">
        <v>52</v>
      </c>
      <c r="S398" s="37" t="s">
        <v>52</v>
      </c>
      <c r="T398" s="37" t="s">
        <v>2042</v>
      </c>
      <c r="U398" s="37" t="s">
        <v>407</v>
      </c>
      <c r="V398" s="37" t="s">
        <v>2132</v>
      </c>
      <c r="W398" s="91" t="s">
        <v>2133</v>
      </c>
      <c r="X398" s="34" t="s">
        <v>56</v>
      </c>
      <c r="Y398" s="124">
        <v>45296</v>
      </c>
      <c r="Z398" s="124">
        <v>45631</v>
      </c>
      <c r="AA398" s="37"/>
      <c r="AB398" s="105" t="s">
        <v>2043</v>
      </c>
      <c r="AC398" s="100"/>
      <c r="AD398" s="37"/>
      <c r="AE398" s="35" t="s">
        <v>52</v>
      </c>
      <c r="AF398" s="34">
        <v>58</v>
      </c>
      <c r="AG398" s="34">
        <v>58</v>
      </c>
      <c r="AH398" s="33"/>
      <c r="AI398" s="33"/>
    </row>
    <row r="399" s="2" customFormat="1" ht="51" hidden="1" spans="1:35">
      <c r="A399" s="33">
        <v>145</v>
      </c>
      <c r="B399" s="34" t="s">
        <v>864</v>
      </c>
      <c r="C399" s="37" t="s">
        <v>865</v>
      </c>
      <c r="D399" s="37" t="s">
        <v>2037</v>
      </c>
      <c r="E399" s="33" t="s">
        <v>2407</v>
      </c>
      <c r="F399" s="33" t="s">
        <v>223</v>
      </c>
      <c r="G399" s="33" t="s">
        <v>2408</v>
      </c>
      <c r="H399" s="33" t="s">
        <v>48</v>
      </c>
      <c r="I399" s="55" t="s">
        <v>4481</v>
      </c>
      <c r="J399" s="34">
        <v>48</v>
      </c>
      <c r="K399" s="34">
        <v>48</v>
      </c>
      <c r="L399" s="33"/>
      <c r="M399" s="33"/>
      <c r="N399" s="73" t="s">
        <v>2410</v>
      </c>
      <c r="O399" s="73"/>
      <c r="P399" s="132">
        <v>1233</v>
      </c>
      <c r="Q399" s="37" t="s">
        <v>52</v>
      </c>
      <c r="R399" s="37" t="s">
        <v>52</v>
      </c>
      <c r="S399" s="37" t="s">
        <v>52</v>
      </c>
      <c r="T399" s="37" t="s">
        <v>2042</v>
      </c>
      <c r="U399" s="37" t="s">
        <v>228</v>
      </c>
      <c r="V399" s="37" t="s">
        <v>2107</v>
      </c>
      <c r="W399" s="91" t="s">
        <v>2108</v>
      </c>
      <c r="X399" s="34" t="s">
        <v>56</v>
      </c>
      <c r="Y399" s="124">
        <v>45321</v>
      </c>
      <c r="Z399" s="124">
        <v>45627</v>
      </c>
      <c r="AA399" s="37"/>
      <c r="AB399" s="105" t="s">
        <v>2043</v>
      </c>
      <c r="AC399" s="100"/>
      <c r="AD399" s="37"/>
      <c r="AE399" s="35" t="s">
        <v>52</v>
      </c>
      <c r="AF399" s="34">
        <v>48</v>
      </c>
      <c r="AG399" s="34">
        <v>48</v>
      </c>
      <c r="AH399" s="33"/>
      <c r="AI399" s="33"/>
    </row>
    <row r="400" s="2" customFormat="1" ht="91" hidden="1" customHeight="1" spans="1:35">
      <c r="A400" s="34">
        <v>146</v>
      </c>
      <c r="B400" s="34" t="s">
        <v>864</v>
      </c>
      <c r="C400" s="37" t="s">
        <v>865</v>
      </c>
      <c r="D400" s="37" t="s">
        <v>2037</v>
      </c>
      <c r="E400" s="33" t="s">
        <v>2411</v>
      </c>
      <c r="F400" s="33" t="s">
        <v>223</v>
      </c>
      <c r="G400" s="33" t="s">
        <v>2412</v>
      </c>
      <c r="H400" s="33" t="s">
        <v>48</v>
      </c>
      <c r="I400" s="55" t="s">
        <v>4482</v>
      </c>
      <c r="J400" s="34">
        <v>95</v>
      </c>
      <c r="K400" s="34">
        <v>95</v>
      </c>
      <c r="L400" s="33"/>
      <c r="M400" s="33"/>
      <c r="N400" s="73" t="s">
        <v>2414</v>
      </c>
      <c r="O400" s="73"/>
      <c r="P400" s="132">
        <v>624</v>
      </c>
      <c r="Q400" s="37" t="s">
        <v>52</v>
      </c>
      <c r="R400" s="37" t="s">
        <v>52</v>
      </c>
      <c r="S400" s="37" t="s">
        <v>52</v>
      </c>
      <c r="T400" s="37" t="s">
        <v>2042</v>
      </c>
      <c r="U400" s="37" t="s">
        <v>228</v>
      </c>
      <c r="V400" s="37" t="s">
        <v>2107</v>
      </c>
      <c r="W400" s="91" t="s">
        <v>2108</v>
      </c>
      <c r="X400" s="34" t="s">
        <v>56</v>
      </c>
      <c r="Y400" s="124">
        <v>45321</v>
      </c>
      <c r="Z400" s="124">
        <v>45627</v>
      </c>
      <c r="AA400" s="37"/>
      <c r="AB400" s="105" t="s">
        <v>2043</v>
      </c>
      <c r="AC400" s="100"/>
      <c r="AD400" s="37"/>
      <c r="AE400" s="35" t="s">
        <v>52</v>
      </c>
      <c r="AF400" s="34">
        <v>95</v>
      </c>
      <c r="AG400" s="34">
        <v>95</v>
      </c>
      <c r="AH400" s="33"/>
      <c r="AI400" s="33"/>
    </row>
    <row r="401" s="2" customFormat="1" ht="79" hidden="1" customHeight="1" spans="1:35">
      <c r="A401" s="34">
        <v>147</v>
      </c>
      <c r="B401" s="34" t="s">
        <v>864</v>
      </c>
      <c r="C401" s="37" t="s">
        <v>865</v>
      </c>
      <c r="D401" s="37" t="s">
        <v>2037</v>
      </c>
      <c r="E401" s="33" t="s">
        <v>2415</v>
      </c>
      <c r="F401" s="33" t="s">
        <v>179</v>
      </c>
      <c r="G401" s="33" t="s">
        <v>2416</v>
      </c>
      <c r="H401" s="33" t="s">
        <v>48</v>
      </c>
      <c r="I401" s="55" t="s">
        <v>2417</v>
      </c>
      <c r="J401" s="34">
        <v>50</v>
      </c>
      <c r="K401" s="34">
        <v>50</v>
      </c>
      <c r="L401" s="33"/>
      <c r="M401" s="33"/>
      <c r="N401" s="73" t="s">
        <v>2418</v>
      </c>
      <c r="O401" s="73"/>
      <c r="P401" s="132">
        <v>490</v>
      </c>
      <c r="Q401" s="37" t="s">
        <v>52</v>
      </c>
      <c r="R401" s="37" t="s">
        <v>52</v>
      </c>
      <c r="S401" s="37" t="s">
        <v>52</v>
      </c>
      <c r="T401" s="37" t="s">
        <v>2042</v>
      </c>
      <c r="U401" s="37" t="s">
        <v>184</v>
      </c>
      <c r="V401" s="37" t="s">
        <v>797</v>
      </c>
      <c r="W401" s="91" t="s">
        <v>798</v>
      </c>
      <c r="X401" s="34" t="s">
        <v>56</v>
      </c>
      <c r="Y401" s="124">
        <v>45321</v>
      </c>
      <c r="Z401" s="124">
        <v>45627</v>
      </c>
      <c r="AA401" s="37"/>
      <c r="AB401" s="105" t="s">
        <v>2043</v>
      </c>
      <c r="AC401" s="100"/>
      <c r="AD401" s="37"/>
      <c r="AE401" s="35" t="s">
        <v>52</v>
      </c>
      <c r="AF401" s="34">
        <v>50</v>
      </c>
      <c r="AG401" s="34">
        <v>50</v>
      </c>
      <c r="AH401" s="33"/>
      <c r="AI401" s="33"/>
    </row>
    <row r="402" s="2" customFormat="1" ht="75" hidden="1" customHeight="1" spans="1:35">
      <c r="A402" s="33">
        <v>148</v>
      </c>
      <c r="B402" s="34" t="s">
        <v>864</v>
      </c>
      <c r="C402" s="37" t="s">
        <v>865</v>
      </c>
      <c r="D402" s="37" t="s">
        <v>2037</v>
      </c>
      <c r="E402" s="33" t="s">
        <v>2419</v>
      </c>
      <c r="F402" s="33" t="s">
        <v>179</v>
      </c>
      <c r="G402" s="33" t="s">
        <v>2420</v>
      </c>
      <c r="H402" s="33" t="s">
        <v>48</v>
      </c>
      <c r="I402" s="55" t="s">
        <v>2421</v>
      </c>
      <c r="J402" s="34">
        <v>78</v>
      </c>
      <c r="K402" s="34">
        <v>78</v>
      </c>
      <c r="L402" s="33"/>
      <c r="M402" s="33"/>
      <c r="N402" s="73" t="s">
        <v>2422</v>
      </c>
      <c r="O402" s="73"/>
      <c r="P402" s="132">
        <v>1456</v>
      </c>
      <c r="Q402" s="37" t="s">
        <v>52</v>
      </c>
      <c r="R402" s="37" t="s">
        <v>52</v>
      </c>
      <c r="S402" s="37" t="s">
        <v>52</v>
      </c>
      <c r="T402" s="37" t="s">
        <v>2042</v>
      </c>
      <c r="U402" s="37" t="s">
        <v>184</v>
      </c>
      <c r="V402" s="37" t="s">
        <v>797</v>
      </c>
      <c r="W402" s="91" t="s">
        <v>798</v>
      </c>
      <c r="X402" s="34" t="s">
        <v>56</v>
      </c>
      <c r="Y402" s="124">
        <v>45321</v>
      </c>
      <c r="Z402" s="124">
        <v>45627</v>
      </c>
      <c r="AA402" s="37"/>
      <c r="AB402" s="105" t="s">
        <v>2043</v>
      </c>
      <c r="AC402" s="100"/>
      <c r="AD402" s="37"/>
      <c r="AE402" s="35" t="s">
        <v>52</v>
      </c>
      <c r="AF402" s="34">
        <v>78</v>
      </c>
      <c r="AG402" s="34">
        <v>78</v>
      </c>
      <c r="AH402" s="33"/>
      <c r="AI402" s="33"/>
    </row>
    <row r="403" s="2" customFormat="1" ht="79" hidden="1" customHeight="1" spans="1:35">
      <c r="A403" s="34">
        <v>149</v>
      </c>
      <c r="B403" s="34" t="s">
        <v>864</v>
      </c>
      <c r="C403" s="37" t="s">
        <v>865</v>
      </c>
      <c r="D403" s="37" t="s">
        <v>2037</v>
      </c>
      <c r="E403" s="33" t="s">
        <v>2423</v>
      </c>
      <c r="F403" s="33" t="s">
        <v>179</v>
      </c>
      <c r="G403" s="33" t="s">
        <v>2424</v>
      </c>
      <c r="H403" s="33" t="s">
        <v>48</v>
      </c>
      <c r="I403" s="55" t="s">
        <v>2425</v>
      </c>
      <c r="J403" s="34">
        <v>65</v>
      </c>
      <c r="K403" s="34">
        <v>65</v>
      </c>
      <c r="L403" s="33"/>
      <c r="M403" s="33"/>
      <c r="N403" s="73" t="s">
        <v>2426</v>
      </c>
      <c r="O403" s="73"/>
      <c r="P403" s="132">
        <v>497</v>
      </c>
      <c r="Q403" s="37" t="s">
        <v>52</v>
      </c>
      <c r="R403" s="37" t="s">
        <v>52</v>
      </c>
      <c r="S403" s="37" t="s">
        <v>52</v>
      </c>
      <c r="T403" s="37" t="s">
        <v>2042</v>
      </c>
      <c r="U403" s="37" t="s">
        <v>184</v>
      </c>
      <c r="V403" s="37" t="s">
        <v>797</v>
      </c>
      <c r="W403" s="91" t="s">
        <v>798</v>
      </c>
      <c r="X403" s="34" t="s">
        <v>56</v>
      </c>
      <c r="Y403" s="124">
        <v>45321</v>
      </c>
      <c r="Z403" s="124">
        <v>45627</v>
      </c>
      <c r="AA403" s="37"/>
      <c r="AB403" s="105" t="s">
        <v>2043</v>
      </c>
      <c r="AC403" s="100"/>
      <c r="AD403" s="37"/>
      <c r="AE403" s="35" t="s">
        <v>52</v>
      </c>
      <c r="AF403" s="34">
        <v>65</v>
      </c>
      <c r="AG403" s="34">
        <v>65</v>
      </c>
      <c r="AH403" s="33"/>
      <c r="AI403" s="33"/>
    </row>
    <row r="404" s="2" customFormat="1" ht="81" hidden="1" customHeight="1" spans="1:35">
      <c r="A404" s="34">
        <v>150</v>
      </c>
      <c r="B404" s="34" t="s">
        <v>864</v>
      </c>
      <c r="C404" s="37" t="s">
        <v>865</v>
      </c>
      <c r="D404" s="37" t="s">
        <v>2037</v>
      </c>
      <c r="E404" s="33" t="s">
        <v>2427</v>
      </c>
      <c r="F404" s="33" t="s">
        <v>450</v>
      </c>
      <c r="G404" s="33" t="s">
        <v>451</v>
      </c>
      <c r="H404" s="33" t="s">
        <v>48</v>
      </c>
      <c r="I404" s="55" t="s">
        <v>2428</v>
      </c>
      <c r="J404" s="34">
        <v>49</v>
      </c>
      <c r="K404" s="34">
        <v>49</v>
      </c>
      <c r="L404" s="33"/>
      <c r="M404" s="33"/>
      <c r="N404" s="73" t="s">
        <v>2429</v>
      </c>
      <c r="O404" s="73"/>
      <c r="P404" s="132">
        <v>332</v>
      </c>
      <c r="Q404" s="37" t="s">
        <v>52</v>
      </c>
      <c r="R404" s="37" t="s">
        <v>52</v>
      </c>
      <c r="S404" s="37" t="s">
        <v>52</v>
      </c>
      <c r="T404" s="37" t="s">
        <v>2042</v>
      </c>
      <c r="U404" s="37" t="s">
        <v>454</v>
      </c>
      <c r="V404" s="37" t="s">
        <v>904</v>
      </c>
      <c r="W404" s="91" t="s">
        <v>2122</v>
      </c>
      <c r="X404" s="34" t="s">
        <v>56</v>
      </c>
      <c r="Y404" s="124">
        <v>45295</v>
      </c>
      <c r="Z404" s="124">
        <v>45627</v>
      </c>
      <c r="AA404" s="37"/>
      <c r="AB404" s="105" t="s">
        <v>2043</v>
      </c>
      <c r="AC404" s="100"/>
      <c r="AD404" s="119"/>
      <c r="AE404" s="35" t="s">
        <v>52</v>
      </c>
      <c r="AF404" s="34">
        <v>49</v>
      </c>
      <c r="AG404" s="34">
        <v>49</v>
      </c>
      <c r="AH404" s="33"/>
      <c r="AI404" s="33"/>
    </row>
    <row r="405" s="2" customFormat="1" ht="66" hidden="1" customHeight="1" spans="1:35">
      <c r="A405" s="33">
        <v>151</v>
      </c>
      <c r="B405" s="34" t="s">
        <v>864</v>
      </c>
      <c r="C405" s="37" t="s">
        <v>865</v>
      </c>
      <c r="D405" s="37" t="s">
        <v>2037</v>
      </c>
      <c r="E405" s="33" t="s">
        <v>2430</v>
      </c>
      <c r="F405" s="33" t="s">
        <v>450</v>
      </c>
      <c r="G405" s="33" t="s">
        <v>710</v>
      </c>
      <c r="H405" s="33" t="s">
        <v>48</v>
      </c>
      <c r="I405" s="55" t="s">
        <v>2431</v>
      </c>
      <c r="J405" s="34">
        <v>30</v>
      </c>
      <c r="K405" s="34">
        <v>30</v>
      </c>
      <c r="L405" s="33"/>
      <c r="M405" s="33"/>
      <c r="N405" s="73" t="s">
        <v>2432</v>
      </c>
      <c r="O405" s="73"/>
      <c r="P405" s="132">
        <v>120</v>
      </c>
      <c r="Q405" s="37" t="s">
        <v>52</v>
      </c>
      <c r="R405" s="37" t="s">
        <v>52</v>
      </c>
      <c r="S405" s="37" t="s">
        <v>52</v>
      </c>
      <c r="T405" s="37" t="s">
        <v>2042</v>
      </c>
      <c r="U405" s="37" t="s">
        <v>454</v>
      </c>
      <c r="V405" s="37" t="s">
        <v>904</v>
      </c>
      <c r="W405" s="91" t="s">
        <v>2122</v>
      </c>
      <c r="X405" s="34" t="s">
        <v>56</v>
      </c>
      <c r="Y405" s="124">
        <v>45294</v>
      </c>
      <c r="Z405" s="124">
        <v>45629</v>
      </c>
      <c r="AA405" s="37"/>
      <c r="AB405" s="105" t="s">
        <v>2043</v>
      </c>
      <c r="AC405" s="100"/>
      <c r="AD405" s="37"/>
      <c r="AE405" s="35" t="s">
        <v>52</v>
      </c>
      <c r="AF405" s="34">
        <v>30</v>
      </c>
      <c r="AG405" s="34">
        <v>30</v>
      </c>
      <c r="AH405" s="33"/>
      <c r="AI405" s="33"/>
    </row>
    <row r="406" s="2" customFormat="1" ht="105" hidden="1" customHeight="1" spans="1:35">
      <c r="A406" s="34">
        <v>152</v>
      </c>
      <c r="B406" s="34" t="s">
        <v>864</v>
      </c>
      <c r="C406" s="37" t="s">
        <v>865</v>
      </c>
      <c r="D406" s="37" t="s">
        <v>2037</v>
      </c>
      <c r="E406" s="33" t="s">
        <v>2433</v>
      </c>
      <c r="F406" s="33" t="s">
        <v>450</v>
      </c>
      <c r="G406" s="33" t="s">
        <v>543</v>
      </c>
      <c r="H406" s="33" t="s">
        <v>48</v>
      </c>
      <c r="I406" s="55" t="s">
        <v>2434</v>
      </c>
      <c r="J406" s="34">
        <v>314</v>
      </c>
      <c r="K406" s="34">
        <v>314</v>
      </c>
      <c r="L406" s="33"/>
      <c r="M406" s="33"/>
      <c r="N406" s="73" t="s">
        <v>2435</v>
      </c>
      <c r="O406" s="73"/>
      <c r="P406" s="132">
        <v>3482</v>
      </c>
      <c r="Q406" s="37" t="s">
        <v>52</v>
      </c>
      <c r="R406" s="37" t="s">
        <v>52</v>
      </c>
      <c r="S406" s="37" t="s">
        <v>52</v>
      </c>
      <c r="T406" s="37" t="s">
        <v>2042</v>
      </c>
      <c r="U406" s="37" t="s">
        <v>454</v>
      </c>
      <c r="V406" s="37" t="s">
        <v>904</v>
      </c>
      <c r="W406" s="91" t="s">
        <v>2122</v>
      </c>
      <c r="X406" s="34" t="s">
        <v>56</v>
      </c>
      <c r="Y406" s="124">
        <v>45295</v>
      </c>
      <c r="Z406" s="124">
        <v>45630</v>
      </c>
      <c r="AA406" s="37"/>
      <c r="AB406" s="105" t="s">
        <v>2043</v>
      </c>
      <c r="AC406" s="100"/>
      <c r="AD406" s="37"/>
      <c r="AE406" s="35" t="s">
        <v>52</v>
      </c>
      <c r="AF406" s="34">
        <v>314</v>
      </c>
      <c r="AG406" s="34">
        <v>314</v>
      </c>
      <c r="AH406" s="33"/>
      <c r="AI406" s="33"/>
    </row>
    <row r="407" s="2" customFormat="1" ht="76.5" hidden="1" spans="1:35">
      <c r="A407" s="34">
        <v>153</v>
      </c>
      <c r="B407" s="34" t="s">
        <v>864</v>
      </c>
      <c r="C407" s="37" t="s">
        <v>865</v>
      </c>
      <c r="D407" s="37" t="s">
        <v>2037</v>
      </c>
      <c r="E407" s="33" t="s">
        <v>2436</v>
      </c>
      <c r="F407" s="33" t="s">
        <v>402</v>
      </c>
      <c r="G407" s="33" t="s">
        <v>2437</v>
      </c>
      <c r="H407" s="33" t="s">
        <v>48</v>
      </c>
      <c r="I407" s="55" t="s">
        <v>2438</v>
      </c>
      <c r="J407" s="34">
        <v>20</v>
      </c>
      <c r="K407" s="34">
        <v>20</v>
      </c>
      <c r="L407" s="33"/>
      <c r="M407" s="33"/>
      <c r="N407" s="73" t="s">
        <v>2439</v>
      </c>
      <c r="O407" s="73"/>
      <c r="P407" s="132">
        <v>2972</v>
      </c>
      <c r="Q407" s="37" t="s">
        <v>52</v>
      </c>
      <c r="R407" s="37" t="s">
        <v>52</v>
      </c>
      <c r="S407" s="37" t="s">
        <v>52</v>
      </c>
      <c r="T407" s="37" t="s">
        <v>2042</v>
      </c>
      <c r="U407" s="37" t="s">
        <v>407</v>
      </c>
      <c r="V407" s="37" t="s">
        <v>2132</v>
      </c>
      <c r="W407" s="91" t="s">
        <v>2133</v>
      </c>
      <c r="X407" s="34" t="s">
        <v>56</v>
      </c>
      <c r="Y407" s="124">
        <v>45297</v>
      </c>
      <c r="Z407" s="124">
        <v>45632</v>
      </c>
      <c r="AA407" s="37"/>
      <c r="AB407" s="105" t="s">
        <v>2043</v>
      </c>
      <c r="AC407" s="100"/>
      <c r="AD407" s="37"/>
      <c r="AE407" s="35" t="s">
        <v>52</v>
      </c>
      <c r="AF407" s="34">
        <v>20</v>
      </c>
      <c r="AG407" s="34">
        <v>20</v>
      </c>
      <c r="AH407" s="33"/>
      <c r="AI407" s="33"/>
    </row>
    <row r="408" s="2" customFormat="1" ht="76.5" hidden="1" spans="1:35">
      <c r="A408" s="33">
        <v>154</v>
      </c>
      <c r="B408" s="34" t="s">
        <v>864</v>
      </c>
      <c r="C408" s="37" t="s">
        <v>865</v>
      </c>
      <c r="D408" s="37" t="s">
        <v>2037</v>
      </c>
      <c r="E408" s="33" t="s">
        <v>2440</v>
      </c>
      <c r="F408" s="33" t="s">
        <v>402</v>
      </c>
      <c r="G408" s="33" t="s">
        <v>2441</v>
      </c>
      <c r="H408" s="33" t="s">
        <v>48</v>
      </c>
      <c r="I408" s="55" t="s">
        <v>2442</v>
      </c>
      <c r="J408" s="34">
        <v>297</v>
      </c>
      <c r="K408" s="34">
        <v>297</v>
      </c>
      <c r="L408" s="33"/>
      <c r="M408" s="33"/>
      <c r="N408" s="73" t="s">
        <v>2443</v>
      </c>
      <c r="O408" s="73"/>
      <c r="P408" s="132">
        <v>7270</v>
      </c>
      <c r="Q408" s="37" t="s">
        <v>52</v>
      </c>
      <c r="R408" s="37" t="s">
        <v>52</v>
      </c>
      <c r="S408" s="37" t="s">
        <v>52</v>
      </c>
      <c r="T408" s="37" t="s">
        <v>2042</v>
      </c>
      <c r="U408" s="37" t="s">
        <v>407</v>
      </c>
      <c r="V408" s="37" t="s">
        <v>2132</v>
      </c>
      <c r="W408" s="91" t="s">
        <v>2133</v>
      </c>
      <c r="X408" s="34" t="s">
        <v>56</v>
      </c>
      <c r="Y408" s="124">
        <v>45298</v>
      </c>
      <c r="Z408" s="124">
        <v>45627</v>
      </c>
      <c r="AA408" s="37"/>
      <c r="AB408" s="105" t="s">
        <v>2043</v>
      </c>
      <c r="AC408" s="100"/>
      <c r="AD408" s="37"/>
      <c r="AE408" s="35" t="s">
        <v>52</v>
      </c>
      <c r="AF408" s="34">
        <v>297</v>
      </c>
      <c r="AG408" s="34">
        <v>297</v>
      </c>
      <c r="AH408" s="33"/>
      <c r="AI408" s="33"/>
    </row>
    <row r="409" s="2" customFormat="1" ht="84" customHeight="1" spans="1:35">
      <c r="A409" s="34">
        <v>155</v>
      </c>
      <c r="B409" s="34" t="s">
        <v>864</v>
      </c>
      <c r="C409" s="37" t="s">
        <v>865</v>
      </c>
      <c r="D409" s="37" t="s">
        <v>2037</v>
      </c>
      <c r="E409" s="33" t="s">
        <v>2444</v>
      </c>
      <c r="F409" s="33" t="s">
        <v>46</v>
      </c>
      <c r="G409" s="33" t="s">
        <v>2445</v>
      </c>
      <c r="H409" s="33" t="s">
        <v>48</v>
      </c>
      <c r="I409" s="55" t="s">
        <v>2446</v>
      </c>
      <c r="J409" s="34">
        <v>100</v>
      </c>
      <c r="K409" s="34">
        <v>100</v>
      </c>
      <c r="L409" s="33"/>
      <c r="M409" s="33"/>
      <c r="N409" s="73" t="s">
        <v>2447</v>
      </c>
      <c r="O409" s="73"/>
      <c r="P409" s="132">
        <v>792</v>
      </c>
      <c r="Q409" s="37" t="s">
        <v>52</v>
      </c>
      <c r="R409" s="37" t="s">
        <v>52</v>
      </c>
      <c r="S409" s="37" t="s">
        <v>52</v>
      </c>
      <c r="T409" s="37" t="s">
        <v>2042</v>
      </c>
      <c r="U409" s="37" t="s">
        <v>447</v>
      </c>
      <c r="V409" s="37" t="s">
        <v>1543</v>
      </c>
      <c r="W409" s="91" t="s">
        <v>1544</v>
      </c>
      <c r="X409" s="34" t="s">
        <v>56</v>
      </c>
      <c r="Y409" s="124">
        <v>45299</v>
      </c>
      <c r="Z409" s="124">
        <v>45627</v>
      </c>
      <c r="AA409" s="37"/>
      <c r="AB409" s="105" t="s">
        <v>2043</v>
      </c>
      <c r="AC409" s="100"/>
      <c r="AD409" s="37"/>
      <c r="AE409" s="35" t="s">
        <v>52</v>
      </c>
      <c r="AF409" s="34">
        <v>100</v>
      </c>
      <c r="AG409" s="34">
        <v>100</v>
      </c>
      <c r="AH409" s="33"/>
      <c r="AI409" s="33"/>
    </row>
    <row r="410" s="2" customFormat="1" ht="63" customHeight="1" spans="1:35">
      <c r="A410" s="34">
        <v>156</v>
      </c>
      <c r="B410" s="34" t="s">
        <v>864</v>
      </c>
      <c r="C410" s="37" t="s">
        <v>865</v>
      </c>
      <c r="D410" s="37" t="s">
        <v>2037</v>
      </c>
      <c r="E410" s="33" t="s">
        <v>2448</v>
      </c>
      <c r="F410" s="33" t="s">
        <v>46</v>
      </c>
      <c r="G410" s="33" t="s">
        <v>2449</v>
      </c>
      <c r="H410" s="33" t="s">
        <v>48</v>
      </c>
      <c r="I410" s="55" t="s">
        <v>2450</v>
      </c>
      <c r="J410" s="34">
        <v>26</v>
      </c>
      <c r="K410" s="34">
        <v>26</v>
      </c>
      <c r="L410" s="33"/>
      <c r="M410" s="33"/>
      <c r="N410" s="73" t="s">
        <v>2451</v>
      </c>
      <c r="O410" s="73"/>
      <c r="P410" s="132">
        <v>8060</v>
      </c>
      <c r="Q410" s="37" t="s">
        <v>52</v>
      </c>
      <c r="R410" s="37" t="s">
        <v>52</v>
      </c>
      <c r="S410" s="37" t="s">
        <v>52</v>
      </c>
      <c r="T410" s="37" t="s">
        <v>2042</v>
      </c>
      <c r="U410" s="37" t="s">
        <v>447</v>
      </c>
      <c r="V410" s="37" t="s">
        <v>1543</v>
      </c>
      <c r="W410" s="91" t="s">
        <v>1544</v>
      </c>
      <c r="X410" s="34" t="s">
        <v>56</v>
      </c>
      <c r="Y410" s="124">
        <v>45300</v>
      </c>
      <c r="Z410" s="124">
        <v>45627</v>
      </c>
      <c r="AA410" s="37"/>
      <c r="AB410" s="105" t="s">
        <v>2043</v>
      </c>
      <c r="AC410" s="100"/>
      <c r="AD410" s="37"/>
      <c r="AE410" s="35" t="s">
        <v>52</v>
      </c>
      <c r="AF410" s="34">
        <v>26</v>
      </c>
      <c r="AG410" s="34">
        <v>26</v>
      </c>
      <c r="AH410" s="33"/>
      <c r="AI410" s="33"/>
    </row>
    <row r="411" s="2" customFormat="1" ht="92" customHeight="1" spans="1:35">
      <c r="A411" s="33">
        <v>157</v>
      </c>
      <c r="B411" s="34" t="s">
        <v>864</v>
      </c>
      <c r="C411" s="37" t="s">
        <v>865</v>
      </c>
      <c r="D411" s="37" t="s">
        <v>2037</v>
      </c>
      <c r="E411" s="33" t="s">
        <v>2452</v>
      </c>
      <c r="F411" s="33" t="s">
        <v>46</v>
      </c>
      <c r="G411" s="33" t="s">
        <v>1737</v>
      </c>
      <c r="H411" s="33" t="s">
        <v>48</v>
      </c>
      <c r="I411" s="55" t="s">
        <v>2453</v>
      </c>
      <c r="J411" s="34">
        <v>120</v>
      </c>
      <c r="K411" s="34">
        <v>120</v>
      </c>
      <c r="L411" s="33"/>
      <c r="M411" s="33"/>
      <c r="N411" s="73" t="s">
        <v>2454</v>
      </c>
      <c r="O411" s="73"/>
      <c r="P411" s="132">
        <v>2889</v>
      </c>
      <c r="Q411" s="37" t="s">
        <v>52</v>
      </c>
      <c r="R411" s="37" t="s">
        <v>52</v>
      </c>
      <c r="S411" s="37" t="s">
        <v>52</v>
      </c>
      <c r="T411" s="37" t="s">
        <v>2042</v>
      </c>
      <c r="U411" s="37" t="s">
        <v>447</v>
      </c>
      <c r="V411" s="37" t="s">
        <v>1543</v>
      </c>
      <c r="W411" s="91" t="s">
        <v>1544</v>
      </c>
      <c r="X411" s="34" t="s">
        <v>56</v>
      </c>
      <c r="Y411" s="124">
        <v>45301</v>
      </c>
      <c r="Z411" s="124">
        <v>45627</v>
      </c>
      <c r="AA411" s="37"/>
      <c r="AB411" s="105" t="s">
        <v>2043</v>
      </c>
      <c r="AC411" s="100"/>
      <c r="AD411" s="37"/>
      <c r="AE411" s="35" t="s">
        <v>52</v>
      </c>
      <c r="AF411" s="34">
        <v>120</v>
      </c>
      <c r="AG411" s="34">
        <v>120</v>
      </c>
      <c r="AH411" s="33"/>
      <c r="AI411" s="33"/>
    </row>
    <row r="412" s="2" customFormat="1" ht="78" hidden="1" customHeight="1" spans="1:35">
      <c r="A412" s="34">
        <v>158</v>
      </c>
      <c r="B412" s="34" t="s">
        <v>864</v>
      </c>
      <c r="C412" s="37" t="s">
        <v>865</v>
      </c>
      <c r="D412" s="37" t="s">
        <v>2037</v>
      </c>
      <c r="E412" s="33" t="s">
        <v>2455</v>
      </c>
      <c r="F412" s="33" t="s">
        <v>270</v>
      </c>
      <c r="G412" s="33" t="s">
        <v>2456</v>
      </c>
      <c r="H412" s="33" t="s">
        <v>48</v>
      </c>
      <c r="I412" s="55" t="s">
        <v>2457</v>
      </c>
      <c r="J412" s="34">
        <v>74</v>
      </c>
      <c r="K412" s="34">
        <v>74</v>
      </c>
      <c r="L412" s="33"/>
      <c r="M412" s="33"/>
      <c r="N412" s="73" t="s">
        <v>2458</v>
      </c>
      <c r="O412" s="73"/>
      <c r="P412" s="132">
        <v>3060</v>
      </c>
      <c r="Q412" s="37" t="s">
        <v>52</v>
      </c>
      <c r="R412" s="37" t="s">
        <v>52</v>
      </c>
      <c r="S412" s="37" t="s">
        <v>52</v>
      </c>
      <c r="T412" s="37" t="s">
        <v>2042</v>
      </c>
      <c r="U412" s="37" t="s">
        <v>275</v>
      </c>
      <c r="V412" s="37" t="s">
        <v>508</v>
      </c>
      <c r="W412" s="91">
        <v>13508815282</v>
      </c>
      <c r="X412" s="34" t="s">
        <v>56</v>
      </c>
      <c r="Y412" s="124">
        <v>45302</v>
      </c>
      <c r="Z412" s="124">
        <v>45627</v>
      </c>
      <c r="AA412" s="37"/>
      <c r="AB412" s="105" t="s">
        <v>2043</v>
      </c>
      <c r="AC412" s="100"/>
      <c r="AD412" s="37"/>
      <c r="AE412" s="35" t="s">
        <v>52</v>
      </c>
      <c r="AF412" s="34">
        <v>74</v>
      </c>
      <c r="AG412" s="34">
        <v>74</v>
      </c>
      <c r="AH412" s="33"/>
      <c r="AI412" s="33"/>
    </row>
    <row r="413" s="2" customFormat="1" ht="76" hidden="1" customHeight="1" spans="1:35">
      <c r="A413" s="34">
        <v>159</v>
      </c>
      <c r="B413" s="34" t="s">
        <v>864</v>
      </c>
      <c r="C413" s="37" t="s">
        <v>865</v>
      </c>
      <c r="D413" s="37" t="s">
        <v>2037</v>
      </c>
      <c r="E413" s="33" t="s">
        <v>2459</v>
      </c>
      <c r="F413" s="33" t="s">
        <v>270</v>
      </c>
      <c r="G413" s="33" t="s">
        <v>2460</v>
      </c>
      <c r="H413" s="33" t="s">
        <v>48</v>
      </c>
      <c r="I413" s="55" t="s">
        <v>2461</v>
      </c>
      <c r="J413" s="34">
        <v>98</v>
      </c>
      <c r="K413" s="34">
        <v>98</v>
      </c>
      <c r="L413" s="33"/>
      <c r="M413" s="33"/>
      <c r="N413" s="73" t="s">
        <v>2462</v>
      </c>
      <c r="O413" s="73"/>
      <c r="P413" s="132">
        <v>4069</v>
      </c>
      <c r="Q413" s="37" t="s">
        <v>52</v>
      </c>
      <c r="R413" s="37" t="s">
        <v>52</v>
      </c>
      <c r="S413" s="37" t="s">
        <v>52</v>
      </c>
      <c r="T413" s="37" t="s">
        <v>2042</v>
      </c>
      <c r="U413" s="37" t="s">
        <v>275</v>
      </c>
      <c r="V413" s="37" t="s">
        <v>508</v>
      </c>
      <c r="W413" s="91">
        <v>13508815282</v>
      </c>
      <c r="X413" s="34" t="s">
        <v>56</v>
      </c>
      <c r="Y413" s="124">
        <v>45303</v>
      </c>
      <c r="Z413" s="124">
        <v>45627</v>
      </c>
      <c r="AA413" s="37"/>
      <c r="AB413" s="105" t="s">
        <v>2043</v>
      </c>
      <c r="AC413" s="100"/>
      <c r="AD413" s="37"/>
      <c r="AE413" s="35" t="s">
        <v>52</v>
      </c>
      <c r="AF413" s="34">
        <v>98</v>
      </c>
      <c r="AG413" s="34">
        <v>98</v>
      </c>
      <c r="AH413" s="33"/>
      <c r="AI413" s="33"/>
    </row>
    <row r="414" s="2" customFormat="1" ht="72" hidden="1" customHeight="1" spans="1:35">
      <c r="A414" s="33">
        <v>160</v>
      </c>
      <c r="B414" s="34" t="s">
        <v>864</v>
      </c>
      <c r="C414" s="37" t="s">
        <v>865</v>
      </c>
      <c r="D414" s="37" t="s">
        <v>2037</v>
      </c>
      <c r="E414" s="33" t="s">
        <v>2463</v>
      </c>
      <c r="F414" s="33" t="s">
        <v>270</v>
      </c>
      <c r="G414" s="33" t="s">
        <v>2464</v>
      </c>
      <c r="H414" s="33" t="s">
        <v>48</v>
      </c>
      <c r="I414" s="55" t="s">
        <v>2465</v>
      </c>
      <c r="J414" s="34">
        <v>85</v>
      </c>
      <c r="K414" s="34">
        <v>85</v>
      </c>
      <c r="L414" s="33"/>
      <c r="M414" s="33"/>
      <c r="N414" s="73" t="s">
        <v>2466</v>
      </c>
      <c r="O414" s="73"/>
      <c r="P414" s="132">
        <v>255</v>
      </c>
      <c r="Q414" s="37" t="s">
        <v>52</v>
      </c>
      <c r="R414" s="37" t="s">
        <v>52</v>
      </c>
      <c r="S414" s="37" t="s">
        <v>52</v>
      </c>
      <c r="T414" s="37" t="s">
        <v>2042</v>
      </c>
      <c r="U414" s="37" t="s">
        <v>275</v>
      </c>
      <c r="V414" s="37" t="s">
        <v>508</v>
      </c>
      <c r="W414" s="91">
        <v>13508815282</v>
      </c>
      <c r="X414" s="34" t="s">
        <v>56</v>
      </c>
      <c r="Y414" s="124">
        <v>45306</v>
      </c>
      <c r="Z414" s="124">
        <v>45627</v>
      </c>
      <c r="AA414" s="37"/>
      <c r="AB414" s="105" t="s">
        <v>2043</v>
      </c>
      <c r="AC414" s="100"/>
      <c r="AD414" s="37"/>
      <c r="AE414" s="35" t="s">
        <v>52</v>
      </c>
      <c r="AF414" s="34">
        <v>85</v>
      </c>
      <c r="AG414" s="34">
        <v>85</v>
      </c>
      <c r="AH414" s="33"/>
      <c r="AI414" s="33"/>
    </row>
    <row r="415" s="2" customFormat="1" ht="60" hidden="1" customHeight="1" spans="1:35">
      <c r="A415" s="34">
        <v>161</v>
      </c>
      <c r="B415" s="34" t="s">
        <v>864</v>
      </c>
      <c r="C415" s="37" t="s">
        <v>865</v>
      </c>
      <c r="D415" s="37" t="s">
        <v>2037</v>
      </c>
      <c r="E415" s="33" t="s">
        <v>2467</v>
      </c>
      <c r="F415" s="33" t="s">
        <v>270</v>
      </c>
      <c r="G415" s="33" t="s">
        <v>2468</v>
      </c>
      <c r="H415" s="33" t="s">
        <v>48</v>
      </c>
      <c r="I415" s="55" t="s">
        <v>2469</v>
      </c>
      <c r="J415" s="34">
        <v>18</v>
      </c>
      <c r="K415" s="34">
        <v>18</v>
      </c>
      <c r="L415" s="33"/>
      <c r="M415" s="33"/>
      <c r="N415" s="73" t="s">
        <v>2470</v>
      </c>
      <c r="O415" s="73"/>
      <c r="P415" s="132">
        <v>348</v>
      </c>
      <c r="Q415" s="37" t="s">
        <v>52</v>
      </c>
      <c r="R415" s="37" t="s">
        <v>52</v>
      </c>
      <c r="S415" s="37" t="s">
        <v>52</v>
      </c>
      <c r="T415" s="37" t="s">
        <v>2042</v>
      </c>
      <c r="U415" s="37" t="s">
        <v>275</v>
      </c>
      <c r="V415" s="37" t="s">
        <v>508</v>
      </c>
      <c r="W415" s="91">
        <v>13508815282</v>
      </c>
      <c r="X415" s="34" t="s">
        <v>56</v>
      </c>
      <c r="Y415" s="124">
        <v>45307</v>
      </c>
      <c r="Z415" s="124">
        <v>45627</v>
      </c>
      <c r="AA415" s="37"/>
      <c r="AB415" s="105" t="s">
        <v>2043</v>
      </c>
      <c r="AC415" s="100"/>
      <c r="AD415" s="37"/>
      <c r="AE415" s="35" t="s">
        <v>52</v>
      </c>
      <c r="AF415" s="34">
        <v>18</v>
      </c>
      <c r="AG415" s="34">
        <v>18</v>
      </c>
      <c r="AH415" s="33"/>
      <c r="AI415" s="33"/>
    </row>
    <row r="416" s="2" customFormat="1" ht="60" hidden="1" customHeight="1" spans="1:35">
      <c r="A416" s="34">
        <v>162</v>
      </c>
      <c r="B416" s="34" t="s">
        <v>864</v>
      </c>
      <c r="C416" s="37" t="s">
        <v>865</v>
      </c>
      <c r="D416" s="37" t="s">
        <v>2037</v>
      </c>
      <c r="E416" s="33" t="s">
        <v>2467</v>
      </c>
      <c r="F416" s="33" t="s">
        <v>270</v>
      </c>
      <c r="G416" s="33" t="s">
        <v>2471</v>
      </c>
      <c r="H416" s="33" t="s">
        <v>48</v>
      </c>
      <c r="I416" s="55" t="s">
        <v>2472</v>
      </c>
      <c r="J416" s="34">
        <v>34</v>
      </c>
      <c r="K416" s="34">
        <v>34</v>
      </c>
      <c r="L416" s="33"/>
      <c r="M416" s="33"/>
      <c r="N416" s="73" t="s">
        <v>2473</v>
      </c>
      <c r="O416" s="73"/>
      <c r="P416" s="132">
        <v>216</v>
      </c>
      <c r="Q416" s="37" t="s">
        <v>52</v>
      </c>
      <c r="R416" s="37" t="s">
        <v>52</v>
      </c>
      <c r="S416" s="37" t="s">
        <v>52</v>
      </c>
      <c r="T416" s="37" t="s">
        <v>2042</v>
      </c>
      <c r="U416" s="37" t="s">
        <v>275</v>
      </c>
      <c r="V416" s="37" t="s">
        <v>508</v>
      </c>
      <c r="W416" s="91">
        <v>13508815282</v>
      </c>
      <c r="X416" s="34" t="s">
        <v>56</v>
      </c>
      <c r="Y416" s="124">
        <v>45308</v>
      </c>
      <c r="Z416" s="124">
        <v>45627</v>
      </c>
      <c r="AA416" s="37"/>
      <c r="AB416" s="105" t="s">
        <v>2043</v>
      </c>
      <c r="AC416" s="100"/>
      <c r="AD416" s="37"/>
      <c r="AE416" s="35" t="s">
        <v>52</v>
      </c>
      <c r="AF416" s="34">
        <v>34</v>
      </c>
      <c r="AG416" s="34">
        <v>34</v>
      </c>
      <c r="AH416" s="33"/>
      <c r="AI416" s="33"/>
    </row>
    <row r="417" s="2" customFormat="1" ht="60" hidden="1" customHeight="1" spans="1:35">
      <c r="A417" s="33">
        <v>163</v>
      </c>
      <c r="B417" s="34" t="s">
        <v>864</v>
      </c>
      <c r="C417" s="37" t="s">
        <v>865</v>
      </c>
      <c r="D417" s="37" t="s">
        <v>2037</v>
      </c>
      <c r="E417" s="33" t="s">
        <v>2474</v>
      </c>
      <c r="F417" s="33" t="s">
        <v>270</v>
      </c>
      <c r="G417" s="33" t="s">
        <v>2475</v>
      </c>
      <c r="H417" s="33" t="s">
        <v>48</v>
      </c>
      <c r="I417" s="55" t="s">
        <v>2476</v>
      </c>
      <c r="J417" s="34">
        <v>36.8</v>
      </c>
      <c r="K417" s="34">
        <v>36.8</v>
      </c>
      <c r="L417" s="33"/>
      <c r="M417" s="33"/>
      <c r="N417" s="73" t="s">
        <v>2477</v>
      </c>
      <c r="O417" s="73"/>
      <c r="P417" s="132">
        <v>203</v>
      </c>
      <c r="Q417" s="37" t="s">
        <v>52</v>
      </c>
      <c r="R417" s="37" t="s">
        <v>52</v>
      </c>
      <c r="S417" s="37" t="s">
        <v>52</v>
      </c>
      <c r="T417" s="37" t="s">
        <v>2042</v>
      </c>
      <c r="U417" s="37" t="s">
        <v>275</v>
      </c>
      <c r="V417" s="37" t="s">
        <v>508</v>
      </c>
      <c r="W417" s="91">
        <v>13508815282</v>
      </c>
      <c r="X417" s="34" t="s">
        <v>56</v>
      </c>
      <c r="Y417" s="124">
        <v>45309</v>
      </c>
      <c r="Z417" s="124">
        <v>45627</v>
      </c>
      <c r="AA417" s="37"/>
      <c r="AB417" s="105" t="s">
        <v>2043</v>
      </c>
      <c r="AC417" s="100"/>
      <c r="AD417" s="37"/>
      <c r="AE417" s="35" t="s">
        <v>52</v>
      </c>
      <c r="AF417" s="34">
        <v>36.8</v>
      </c>
      <c r="AG417" s="34">
        <v>36.8</v>
      </c>
      <c r="AH417" s="33"/>
      <c r="AI417" s="33"/>
    </row>
    <row r="418" s="2" customFormat="1" ht="60" hidden="1" customHeight="1" spans="1:35">
      <c r="A418" s="34">
        <v>164</v>
      </c>
      <c r="B418" s="34" t="s">
        <v>864</v>
      </c>
      <c r="C418" s="37" t="s">
        <v>865</v>
      </c>
      <c r="D418" s="37" t="s">
        <v>2037</v>
      </c>
      <c r="E418" s="33" t="s">
        <v>2478</v>
      </c>
      <c r="F418" s="33" t="s">
        <v>99</v>
      </c>
      <c r="G418" s="33" t="s">
        <v>2479</v>
      </c>
      <c r="H418" s="33" t="s">
        <v>48</v>
      </c>
      <c r="I418" s="55" t="s">
        <v>2480</v>
      </c>
      <c r="J418" s="34">
        <v>37.2</v>
      </c>
      <c r="K418" s="34">
        <v>37.2</v>
      </c>
      <c r="L418" s="33"/>
      <c r="M418" s="33"/>
      <c r="N418" s="73" t="s">
        <v>2481</v>
      </c>
      <c r="O418" s="73"/>
      <c r="P418" s="132">
        <v>759</v>
      </c>
      <c r="Q418" s="37" t="s">
        <v>52</v>
      </c>
      <c r="R418" s="37" t="s">
        <v>52</v>
      </c>
      <c r="S418" s="37" t="s">
        <v>52</v>
      </c>
      <c r="T418" s="37" t="s">
        <v>2042</v>
      </c>
      <c r="U418" s="37" t="s">
        <v>104</v>
      </c>
      <c r="V418" s="37" t="s">
        <v>2141</v>
      </c>
      <c r="W418" s="91">
        <v>13769805432</v>
      </c>
      <c r="X418" s="34" t="s">
        <v>56</v>
      </c>
      <c r="Y418" s="124">
        <v>45315</v>
      </c>
      <c r="Z418" s="124">
        <v>45627</v>
      </c>
      <c r="AA418" s="37"/>
      <c r="AB418" s="105" t="s">
        <v>2043</v>
      </c>
      <c r="AC418" s="100"/>
      <c r="AD418" s="37"/>
      <c r="AE418" s="35" t="s">
        <v>52</v>
      </c>
      <c r="AF418" s="34">
        <v>37.2</v>
      </c>
      <c r="AG418" s="34">
        <v>37.2</v>
      </c>
      <c r="AH418" s="33"/>
      <c r="AI418" s="33"/>
    </row>
    <row r="419" s="2" customFormat="1" ht="60" hidden="1" customHeight="1" spans="1:35">
      <c r="A419" s="34">
        <v>165</v>
      </c>
      <c r="B419" s="34" t="s">
        <v>864</v>
      </c>
      <c r="C419" s="37" t="s">
        <v>865</v>
      </c>
      <c r="D419" s="37" t="s">
        <v>2037</v>
      </c>
      <c r="E419" s="33" t="s">
        <v>2482</v>
      </c>
      <c r="F419" s="33" t="s">
        <v>99</v>
      </c>
      <c r="G419" s="33" t="s">
        <v>100</v>
      </c>
      <c r="H419" s="33" t="s">
        <v>48</v>
      </c>
      <c r="I419" s="55" t="s">
        <v>2483</v>
      </c>
      <c r="J419" s="34">
        <v>23</v>
      </c>
      <c r="K419" s="34">
        <v>23</v>
      </c>
      <c r="L419" s="33"/>
      <c r="M419" s="33"/>
      <c r="N419" s="73" t="s">
        <v>2484</v>
      </c>
      <c r="O419" s="73"/>
      <c r="P419" s="132">
        <v>355</v>
      </c>
      <c r="Q419" s="37" t="s">
        <v>52</v>
      </c>
      <c r="R419" s="37" t="s">
        <v>52</v>
      </c>
      <c r="S419" s="37" t="s">
        <v>52</v>
      </c>
      <c r="T419" s="37" t="s">
        <v>2042</v>
      </c>
      <c r="U419" s="37" t="s">
        <v>104</v>
      </c>
      <c r="V419" s="37" t="s">
        <v>2141</v>
      </c>
      <c r="W419" s="91">
        <v>13769805432</v>
      </c>
      <c r="X419" s="34" t="s">
        <v>56</v>
      </c>
      <c r="Y419" s="124">
        <v>45317</v>
      </c>
      <c r="Z419" s="124">
        <v>45627</v>
      </c>
      <c r="AA419" s="37"/>
      <c r="AB419" s="105" t="s">
        <v>2043</v>
      </c>
      <c r="AC419" s="100"/>
      <c r="AD419" s="37"/>
      <c r="AE419" s="35" t="s">
        <v>52</v>
      </c>
      <c r="AF419" s="34">
        <v>23</v>
      </c>
      <c r="AG419" s="34">
        <v>23</v>
      </c>
      <c r="AH419" s="33"/>
      <c r="AI419" s="33"/>
    </row>
    <row r="420" s="2" customFormat="1" ht="60" hidden="1" customHeight="1" spans="1:35">
      <c r="A420" s="33">
        <v>166</v>
      </c>
      <c r="B420" s="34" t="s">
        <v>864</v>
      </c>
      <c r="C420" s="37" t="s">
        <v>865</v>
      </c>
      <c r="D420" s="37" t="s">
        <v>2037</v>
      </c>
      <c r="E420" s="33" t="s">
        <v>2485</v>
      </c>
      <c r="F420" s="33" t="s">
        <v>112</v>
      </c>
      <c r="G420" s="33" t="s">
        <v>112</v>
      </c>
      <c r="H420" s="33" t="s">
        <v>48</v>
      </c>
      <c r="I420" s="55" t="s">
        <v>2486</v>
      </c>
      <c r="J420" s="34">
        <v>40</v>
      </c>
      <c r="K420" s="34">
        <v>40</v>
      </c>
      <c r="L420" s="33"/>
      <c r="M420" s="33"/>
      <c r="N420" s="73" t="s">
        <v>2487</v>
      </c>
      <c r="O420" s="73"/>
      <c r="P420" s="132">
        <v>258</v>
      </c>
      <c r="Q420" s="37" t="s">
        <v>56</v>
      </c>
      <c r="R420" s="37" t="s">
        <v>52</v>
      </c>
      <c r="S420" s="37" t="s">
        <v>52</v>
      </c>
      <c r="T420" s="37" t="s">
        <v>2042</v>
      </c>
      <c r="U420" s="37" t="s">
        <v>118</v>
      </c>
      <c r="V420" s="37" t="s">
        <v>2066</v>
      </c>
      <c r="W420" s="91" t="s">
        <v>2067</v>
      </c>
      <c r="X420" s="34" t="s">
        <v>56</v>
      </c>
      <c r="Y420" s="124">
        <v>45321</v>
      </c>
      <c r="Z420" s="124">
        <v>45627</v>
      </c>
      <c r="AA420" s="37"/>
      <c r="AB420" s="105" t="s">
        <v>2043</v>
      </c>
      <c r="AC420" s="100"/>
      <c r="AD420" s="37"/>
      <c r="AE420" s="35" t="s">
        <v>52</v>
      </c>
      <c r="AF420" s="34">
        <v>40</v>
      </c>
      <c r="AG420" s="34">
        <v>40</v>
      </c>
      <c r="AH420" s="33"/>
      <c r="AI420" s="33"/>
    </row>
    <row r="421" s="2" customFormat="1" ht="60" hidden="1" customHeight="1" spans="1:35">
      <c r="A421" s="34">
        <v>167</v>
      </c>
      <c r="B421" s="34" t="s">
        <v>864</v>
      </c>
      <c r="C421" s="37" t="s">
        <v>865</v>
      </c>
      <c r="D421" s="37" t="s">
        <v>2037</v>
      </c>
      <c r="E421" s="33" t="s">
        <v>2488</v>
      </c>
      <c r="F421" s="33" t="s">
        <v>112</v>
      </c>
      <c r="G421" s="33" t="s">
        <v>2489</v>
      </c>
      <c r="H421" s="33" t="s">
        <v>48</v>
      </c>
      <c r="I421" s="55" t="s">
        <v>2490</v>
      </c>
      <c r="J421" s="34">
        <v>9</v>
      </c>
      <c r="K421" s="34">
        <v>9</v>
      </c>
      <c r="L421" s="33"/>
      <c r="M421" s="33"/>
      <c r="N421" s="73" t="s">
        <v>2491</v>
      </c>
      <c r="O421" s="73"/>
      <c r="P421" s="132">
        <v>192</v>
      </c>
      <c r="Q421" s="37" t="s">
        <v>52</v>
      </c>
      <c r="R421" s="37" t="s">
        <v>52</v>
      </c>
      <c r="S421" s="37" t="s">
        <v>52</v>
      </c>
      <c r="T421" s="37" t="s">
        <v>2042</v>
      </c>
      <c r="U421" s="37" t="s">
        <v>118</v>
      </c>
      <c r="V421" s="37" t="s">
        <v>2066</v>
      </c>
      <c r="W421" s="91" t="s">
        <v>2067</v>
      </c>
      <c r="X421" s="34" t="s">
        <v>56</v>
      </c>
      <c r="Y421" s="124">
        <v>45321</v>
      </c>
      <c r="Z421" s="124">
        <v>45627</v>
      </c>
      <c r="AA421" s="37"/>
      <c r="AB421" s="105" t="s">
        <v>2043</v>
      </c>
      <c r="AC421" s="100"/>
      <c r="AD421" s="37"/>
      <c r="AE421" s="35" t="s">
        <v>52</v>
      </c>
      <c r="AF421" s="34">
        <v>9</v>
      </c>
      <c r="AG421" s="34">
        <v>9</v>
      </c>
      <c r="AH421" s="33"/>
      <c r="AI421" s="33"/>
    </row>
    <row r="422" s="2" customFormat="1" ht="60" hidden="1" customHeight="1" spans="1:35">
      <c r="A422" s="34">
        <v>168</v>
      </c>
      <c r="B422" s="34" t="s">
        <v>864</v>
      </c>
      <c r="C422" s="37" t="s">
        <v>865</v>
      </c>
      <c r="D422" s="37" t="s">
        <v>2037</v>
      </c>
      <c r="E422" s="33" t="s">
        <v>2492</v>
      </c>
      <c r="F422" s="33" t="s">
        <v>112</v>
      </c>
      <c r="G422" s="33" t="s">
        <v>1289</v>
      </c>
      <c r="H422" s="33" t="s">
        <v>48</v>
      </c>
      <c r="I422" s="55" t="s">
        <v>2493</v>
      </c>
      <c r="J422" s="34">
        <v>50</v>
      </c>
      <c r="K422" s="34">
        <v>50</v>
      </c>
      <c r="L422" s="33"/>
      <c r="M422" s="33"/>
      <c r="N422" s="73" t="s">
        <v>2494</v>
      </c>
      <c r="O422" s="73"/>
      <c r="P422" s="132">
        <v>536</v>
      </c>
      <c r="Q422" s="37" t="s">
        <v>52</v>
      </c>
      <c r="R422" s="37" t="s">
        <v>52</v>
      </c>
      <c r="S422" s="37" t="s">
        <v>52</v>
      </c>
      <c r="T422" s="37" t="s">
        <v>2042</v>
      </c>
      <c r="U422" s="37" t="s">
        <v>118</v>
      </c>
      <c r="V422" s="37" t="s">
        <v>2066</v>
      </c>
      <c r="W422" s="91" t="s">
        <v>2067</v>
      </c>
      <c r="X422" s="34" t="s">
        <v>56</v>
      </c>
      <c r="Y422" s="124">
        <v>45321</v>
      </c>
      <c r="Z422" s="124">
        <v>45627</v>
      </c>
      <c r="AA422" s="37"/>
      <c r="AB422" s="105" t="s">
        <v>2043</v>
      </c>
      <c r="AC422" s="100"/>
      <c r="AD422" s="37"/>
      <c r="AE422" s="35" t="s">
        <v>52</v>
      </c>
      <c r="AF422" s="34">
        <v>50</v>
      </c>
      <c r="AG422" s="34">
        <v>50</v>
      </c>
      <c r="AH422" s="33"/>
      <c r="AI422" s="33"/>
    </row>
    <row r="423" s="2" customFormat="1" ht="60" hidden="1" customHeight="1" spans="1:35">
      <c r="A423" s="33">
        <v>169</v>
      </c>
      <c r="B423" s="34" t="s">
        <v>864</v>
      </c>
      <c r="C423" s="37" t="s">
        <v>865</v>
      </c>
      <c r="D423" s="37" t="s">
        <v>2037</v>
      </c>
      <c r="E423" s="33" t="s">
        <v>2495</v>
      </c>
      <c r="F423" s="33" t="s">
        <v>112</v>
      </c>
      <c r="G423" s="33" t="s">
        <v>112</v>
      </c>
      <c r="H423" s="33" t="s">
        <v>48</v>
      </c>
      <c r="I423" s="55" t="s">
        <v>2496</v>
      </c>
      <c r="J423" s="34">
        <v>18</v>
      </c>
      <c r="K423" s="34">
        <v>18</v>
      </c>
      <c r="L423" s="33"/>
      <c r="M423" s="33"/>
      <c r="N423" s="73" t="s">
        <v>2497</v>
      </c>
      <c r="O423" s="73"/>
      <c r="P423" s="132">
        <v>46</v>
      </c>
      <c r="Q423" s="37" t="s">
        <v>52</v>
      </c>
      <c r="R423" s="37" t="s">
        <v>52</v>
      </c>
      <c r="S423" s="37" t="s">
        <v>52</v>
      </c>
      <c r="T423" s="37" t="s">
        <v>2042</v>
      </c>
      <c r="U423" s="37" t="s">
        <v>118</v>
      </c>
      <c r="V423" s="37" t="s">
        <v>2066</v>
      </c>
      <c r="W423" s="91" t="s">
        <v>2067</v>
      </c>
      <c r="X423" s="34" t="s">
        <v>56</v>
      </c>
      <c r="Y423" s="124">
        <v>45321</v>
      </c>
      <c r="Z423" s="124">
        <v>45627</v>
      </c>
      <c r="AA423" s="37"/>
      <c r="AB423" s="105" t="s">
        <v>2043</v>
      </c>
      <c r="AC423" s="100"/>
      <c r="AD423" s="37"/>
      <c r="AE423" s="35" t="s">
        <v>52</v>
      </c>
      <c r="AF423" s="34">
        <v>18</v>
      </c>
      <c r="AG423" s="34">
        <v>18</v>
      </c>
      <c r="AH423" s="33"/>
      <c r="AI423" s="33"/>
    </row>
    <row r="424" s="2" customFormat="1" ht="60" hidden="1" customHeight="1" spans="1:35">
      <c r="A424" s="34">
        <v>170</v>
      </c>
      <c r="B424" s="34" t="s">
        <v>864</v>
      </c>
      <c r="C424" s="37" t="s">
        <v>865</v>
      </c>
      <c r="D424" s="37" t="s">
        <v>2037</v>
      </c>
      <c r="E424" s="33" t="s">
        <v>2498</v>
      </c>
      <c r="F424" s="33" t="s">
        <v>112</v>
      </c>
      <c r="G424" s="33" t="s">
        <v>112</v>
      </c>
      <c r="H424" s="33" t="s">
        <v>48</v>
      </c>
      <c r="I424" s="55" t="s">
        <v>2499</v>
      </c>
      <c r="J424" s="34">
        <v>40</v>
      </c>
      <c r="K424" s="34">
        <v>40</v>
      </c>
      <c r="L424" s="33"/>
      <c r="M424" s="33"/>
      <c r="N424" s="73" t="s">
        <v>2500</v>
      </c>
      <c r="O424" s="73"/>
      <c r="P424" s="132">
        <v>232</v>
      </c>
      <c r="Q424" s="37" t="s">
        <v>52</v>
      </c>
      <c r="R424" s="37" t="s">
        <v>52</v>
      </c>
      <c r="S424" s="37" t="s">
        <v>52</v>
      </c>
      <c r="T424" s="37" t="s">
        <v>2042</v>
      </c>
      <c r="U424" s="37" t="s">
        <v>118</v>
      </c>
      <c r="V424" s="37" t="s">
        <v>2066</v>
      </c>
      <c r="W424" s="91" t="s">
        <v>2067</v>
      </c>
      <c r="X424" s="34" t="s">
        <v>56</v>
      </c>
      <c r="Y424" s="124">
        <v>45321</v>
      </c>
      <c r="Z424" s="124">
        <v>45627</v>
      </c>
      <c r="AA424" s="37"/>
      <c r="AB424" s="105" t="s">
        <v>2043</v>
      </c>
      <c r="AC424" s="100"/>
      <c r="AD424" s="37"/>
      <c r="AE424" s="35" t="s">
        <v>52</v>
      </c>
      <c r="AF424" s="34">
        <v>40</v>
      </c>
      <c r="AG424" s="34">
        <v>40</v>
      </c>
      <c r="AH424" s="33"/>
      <c r="AI424" s="33"/>
    </row>
    <row r="425" s="2" customFormat="1" ht="60" hidden="1" customHeight="1" spans="1:35">
      <c r="A425" s="34">
        <v>171</v>
      </c>
      <c r="B425" s="34" t="s">
        <v>864</v>
      </c>
      <c r="C425" s="37" t="s">
        <v>865</v>
      </c>
      <c r="D425" s="37" t="s">
        <v>2037</v>
      </c>
      <c r="E425" s="33" t="s">
        <v>2501</v>
      </c>
      <c r="F425" s="33" t="s">
        <v>256</v>
      </c>
      <c r="G425" s="33" t="s">
        <v>429</v>
      </c>
      <c r="H425" s="33" t="s">
        <v>48</v>
      </c>
      <c r="I425" s="55" t="s">
        <v>2502</v>
      </c>
      <c r="J425" s="34">
        <v>50</v>
      </c>
      <c r="K425" s="34">
        <v>50</v>
      </c>
      <c r="L425" s="33"/>
      <c r="M425" s="33"/>
      <c r="N425" s="73" t="s">
        <v>2503</v>
      </c>
      <c r="O425" s="73"/>
      <c r="P425" s="132">
        <v>1876</v>
      </c>
      <c r="Q425" s="37" t="s">
        <v>52</v>
      </c>
      <c r="R425" s="37" t="s">
        <v>52</v>
      </c>
      <c r="S425" s="37" t="s">
        <v>52</v>
      </c>
      <c r="T425" s="37" t="s">
        <v>2042</v>
      </c>
      <c r="U425" s="37" t="s">
        <v>261</v>
      </c>
      <c r="V425" s="37" t="s">
        <v>792</v>
      </c>
      <c r="W425" s="91" t="s">
        <v>2166</v>
      </c>
      <c r="X425" s="34" t="s">
        <v>56</v>
      </c>
      <c r="Y425" s="124">
        <v>45321</v>
      </c>
      <c r="Z425" s="124">
        <v>45627</v>
      </c>
      <c r="AA425" s="37"/>
      <c r="AB425" s="105" t="s">
        <v>2043</v>
      </c>
      <c r="AC425" s="100"/>
      <c r="AD425" s="37"/>
      <c r="AE425" s="35" t="s">
        <v>52</v>
      </c>
      <c r="AF425" s="34">
        <v>50</v>
      </c>
      <c r="AG425" s="34">
        <v>50</v>
      </c>
      <c r="AH425" s="33"/>
      <c r="AI425" s="33"/>
    </row>
    <row r="426" s="2" customFormat="1" ht="60" hidden="1" customHeight="1" spans="1:35">
      <c r="A426" s="33">
        <v>172</v>
      </c>
      <c r="B426" s="34" t="s">
        <v>864</v>
      </c>
      <c r="C426" s="37" t="s">
        <v>865</v>
      </c>
      <c r="D426" s="37" t="s">
        <v>2037</v>
      </c>
      <c r="E426" s="33" t="s">
        <v>2504</v>
      </c>
      <c r="F426" s="33" t="s">
        <v>256</v>
      </c>
      <c r="G426" s="33" t="s">
        <v>2505</v>
      </c>
      <c r="H426" s="33" t="s">
        <v>48</v>
      </c>
      <c r="I426" s="55" t="s">
        <v>2506</v>
      </c>
      <c r="J426" s="34">
        <v>21</v>
      </c>
      <c r="K426" s="34">
        <v>21</v>
      </c>
      <c r="L426" s="33"/>
      <c r="M426" s="33"/>
      <c r="N426" s="73" t="s">
        <v>2507</v>
      </c>
      <c r="O426" s="73"/>
      <c r="P426" s="132">
        <v>1485</v>
      </c>
      <c r="Q426" s="37" t="s">
        <v>52</v>
      </c>
      <c r="R426" s="37" t="s">
        <v>52</v>
      </c>
      <c r="S426" s="37" t="s">
        <v>52</v>
      </c>
      <c r="T426" s="37" t="s">
        <v>2042</v>
      </c>
      <c r="U426" s="37" t="s">
        <v>261</v>
      </c>
      <c r="V426" s="37" t="s">
        <v>792</v>
      </c>
      <c r="W426" s="91" t="s">
        <v>2166</v>
      </c>
      <c r="X426" s="34" t="s">
        <v>56</v>
      </c>
      <c r="Y426" s="124">
        <v>45321</v>
      </c>
      <c r="Z426" s="124">
        <v>45627</v>
      </c>
      <c r="AA426" s="37"/>
      <c r="AB426" s="105" t="s">
        <v>2043</v>
      </c>
      <c r="AC426" s="100"/>
      <c r="AD426" s="37"/>
      <c r="AE426" s="35" t="s">
        <v>52</v>
      </c>
      <c r="AF426" s="34">
        <v>21</v>
      </c>
      <c r="AG426" s="34">
        <v>21</v>
      </c>
      <c r="AH426" s="33"/>
      <c r="AI426" s="33"/>
    </row>
    <row r="427" s="2" customFormat="1" ht="60" hidden="1" customHeight="1" spans="1:35">
      <c r="A427" s="34">
        <v>173</v>
      </c>
      <c r="B427" s="34" t="s">
        <v>864</v>
      </c>
      <c r="C427" s="37" t="s">
        <v>865</v>
      </c>
      <c r="D427" s="37" t="s">
        <v>2037</v>
      </c>
      <c r="E427" s="33" t="s">
        <v>2508</v>
      </c>
      <c r="F427" s="33" t="s">
        <v>256</v>
      </c>
      <c r="G427" s="33" t="s">
        <v>2509</v>
      </c>
      <c r="H427" s="33" t="s">
        <v>48</v>
      </c>
      <c r="I427" s="55" t="s">
        <v>2510</v>
      </c>
      <c r="J427" s="34">
        <v>35</v>
      </c>
      <c r="K427" s="34">
        <v>35</v>
      </c>
      <c r="L427" s="33"/>
      <c r="M427" s="33"/>
      <c r="N427" s="73" t="s">
        <v>2511</v>
      </c>
      <c r="O427" s="73"/>
      <c r="P427" s="132">
        <v>1377</v>
      </c>
      <c r="Q427" s="37" t="s">
        <v>52</v>
      </c>
      <c r="R427" s="37" t="s">
        <v>52</v>
      </c>
      <c r="S427" s="37" t="s">
        <v>52</v>
      </c>
      <c r="T427" s="37" t="s">
        <v>2042</v>
      </c>
      <c r="U427" s="37" t="s">
        <v>261</v>
      </c>
      <c r="V427" s="37" t="s">
        <v>792</v>
      </c>
      <c r="W427" s="91" t="s">
        <v>2166</v>
      </c>
      <c r="X427" s="34" t="s">
        <v>56</v>
      </c>
      <c r="Y427" s="124">
        <v>45321</v>
      </c>
      <c r="Z427" s="124">
        <v>45627</v>
      </c>
      <c r="AA427" s="37"/>
      <c r="AB427" s="105" t="s">
        <v>2043</v>
      </c>
      <c r="AC427" s="100"/>
      <c r="AD427" s="37"/>
      <c r="AE427" s="35" t="s">
        <v>52</v>
      </c>
      <c r="AF427" s="34">
        <v>35</v>
      </c>
      <c r="AG427" s="34">
        <v>35</v>
      </c>
      <c r="AH427" s="33"/>
      <c r="AI427" s="33"/>
    </row>
    <row r="428" s="2" customFormat="1" ht="60" hidden="1" customHeight="1" spans="1:35">
      <c r="A428" s="34">
        <v>174</v>
      </c>
      <c r="B428" s="34" t="s">
        <v>864</v>
      </c>
      <c r="C428" s="37" t="s">
        <v>865</v>
      </c>
      <c r="D428" s="37" t="s">
        <v>2037</v>
      </c>
      <c r="E428" s="33" t="s">
        <v>2512</v>
      </c>
      <c r="F428" s="33" t="s">
        <v>256</v>
      </c>
      <c r="G428" s="33" t="s">
        <v>2513</v>
      </c>
      <c r="H428" s="33" t="s">
        <v>48</v>
      </c>
      <c r="I428" s="55" t="s">
        <v>4483</v>
      </c>
      <c r="J428" s="34">
        <v>28</v>
      </c>
      <c r="K428" s="34">
        <v>28</v>
      </c>
      <c r="L428" s="33"/>
      <c r="M428" s="33"/>
      <c r="N428" s="73" t="s">
        <v>2515</v>
      </c>
      <c r="O428" s="73"/>
      <c r="P428" s="132">
        <v>475</v>
      </c>
      <c r="Q428" s="37" t="s">
        <v>52</v>
      </c>
      <c r="R428" s="37" t="s">
        <v>52</v>
      </c>
      <c r="S428" s="37" t="s">
        <v>52</v>
      </c>
      <c r="T428" s="37" t="s">
        <v>2042</v>
      </c>
      <c r="U428" s="37" t="s">
        <v>261</v>
      </c>
      <c r="V428" s="37" t="s">
        <v>792</v>
      </c>
      <c r="W428" s="91" t="s">
        <v>2166</v>
      </c>
      <c r="X428" s="34" t="s">
        <v>56</v>
      </c>
      <c r="Y428" s="124">
        <v>45321</v>
      </c>
      <c r="Z428" s="124">
        <v>45627</v>
      </c>
      <c r="AA428" s="37"/>
      <c r="AB428" s="105" t="s">
        <v>2043</v>
      </c>
      <c r="AC428" s="100"/>
      <c r="AD428" s="37"/>
      <c r="AE428" s="35" t="s">
        <v>52</v>
      </c>
      <c r="AF428" s="34">
        <v>28</v>
      </c>
      <c r="AG428" s="34">
        <v>28</v>
      </c>
      <c r="AH428" s="33"/>
      <c r="AI428" s="33"/>
    </row>
    <row r="429" s="2" customFormat="1" ht="118" hidden="1" customHeight="1" spans="1:35">
      <c r="A429" s="33">
        <v>175</v>
      </c>
      <c r="B429" s="34" t="s">
        <v>864</v>
      </c>
      <c r="C429" s="37" t="s">
        <v>865</v>
      </c>
      <c r="D429" s="37" t="s">
        <v>2037</v>
      </c>
      <c r="E429" s="33" t="s">
        <v>2516</v>
      </c>
      <c r="F429" s="33" t="s">
        <v>292</v>
      </c>
      <c r="G429" s="33" t="s">
        <v>1307</v>
      </c>
      <c r="H429" s="33" t="s">
        <v>48</v>
      </c>
      <c r="I429" s="55" t="s">
        <v>4484</v>
      </c>
      <c r="J429" s="34">
        <v>26.16</v>
      </c>
      <c r="K429" s="34">
        <v>26.16</v>
      </c>
      <c r="L429" s="33"/>
      <c r="M429" s="33"/>
      <c r="N429" s="73" t="s">
        <v>2518</v>
      </c>
      <c r="O429" s="73"/>
      <c r="P429" s="132">
        <v>306</v>
      </c>
      <c r="Q429" s="37" t="s">
        <v>52</v>
      </c>
      <c r="R429" s="37" t="s">
        <v>52</v>
      </c>
      <c r="S429" s="37" t="s">
        <v>52</v>
      </c>
      <c r="T429" s="37" t="s">
        <v>2042</v>
      </c>
      <c r="U429" s="37" t="s">
        <v>297</v>
      </c>
      <c r="V429" s="37" t="s">
        <v>2170</v>
      </c>
      <c r="W429" s="91" t="s">
        <v>2171</v>
      </c>
      <c r="X429" s="34" t="s">
        <v>56</v>
      </c>
      <c r="Y429" s="124">
        <v>45321</v>
      </c>
      <c r="Z429" s="124">
        <v>45627</v>
      </c>
      <c r="AA429" s="37"/>
      <c r="AB429" s="105" t="s">
        <v>2043</v>
      </c>
      <c r="AC429" s="100"/>
      <c r="AD429" s="37"/>
      <c r="AE429" s="35" t="s">
        <v>52</v>
      </c>
      <c r="AF429" s="34">
        <v>26.16</v>
      </c>
      <c r="AG429" s="34">
        <v>26.16</v>
      </c>
      <c r="AH429" s="33"/>
      <c r="AI429" s="33"/>
    </row>
    <row r="430" s="2" customFormat="1" ht="76" hidden="1" customHeight="1" spans="1:35">
      <c r="A430" s="34">
        <v>176</v>
      </c>
      <c r="B430" s="34" t="s">
        <v>864</v>
      </c>
      <c r="C430" s="37" t="s">
        <v>865</v>
      </c>
      <c r="D430" s="37" t="s">
        <v>2037</v>
      </c>
      <c r="E430" s="33" t="s">
        <v>2519</v>
      </c>
      <c r="F430" s="33" t="s">
        <v>292</v>
      </c>
      <c r="G430" s="33" t="s">
        <v>642</v>
      </c>
      <c r="H430" s="33" t="s">
        <v>48</v>
      </c>
      <c r="I430" s="55" t="s">
        <v>2520</v>
      </c>
      <c r="J430" s="34">
        <v>27.57</v>
      </c>
      <c r="K430" s="34">
        <v>27.57</v>
      </c>
      <c r="L430" s="33"/>
      <c r="M430" s="33"/>
      <c r="N430" s="73" t="s">
        <v>2521</v>
      </c>
      <c r="O430" s="73"/>
      <c r="P430" s="132">
        <v>196</v>
      </c>
      <c r="Q430" s="37" t="s">
        <v>52</v>
      </c>
      <c r="R430" s="37" t="s">
        <v>52</v>
      </c>
      <c r="S430" s="37" t="s">
        <v>52</v>
      </c>
      <c r="T430" s="37" t="s">
        <v>2042</v>
      </c>
      <c r="U430" s="37" t="s">
        <v>297</v>
      </c>
      <c r="V430" s="37" t="s">
        <v>2170</v>
      </c>
      <c r="W430" s="91" t="s">
        <v>2171</v>
      </c>
      <c r="X430" s="34" t="s">
        <v>56</v>
      </c>
      <c r="Y430" s="124">
        <v>45321</v>
      </c>
      <c r="Z430" s="124">
        <v>45627</v>
      </c>
      <c r="AA430" s="37"/>
      <c r="AB430" s="105" t="s">
        <v>2043</v>
      </c>
      <c r="AC430" s="100"/>
      <c r="AD430" s="37"/>
      <c r="AE430" s="35" t="s">
        <v>52</v>
      </c>
      <c r="AF430" s="34">
        <v>27.57</v>
      </c>
      <c r="AG430" s="34">
        <v>27.57</v>
      </c>
      <c r="AH430" s="33"/>
      <c r="AI430" s="33"/>
    </row>
    <row r="431" s="2" customFormat="1" ht="78" hidden="1" customHeight="1" spans="1:35">
      <c r="A431" s="34">
        <v>177</v>
      </c>
      <c r="B431" s="34" t="s">
        <v>864</v>
      </c>
      <c r="C431" s="37" t="s">
        <v>865</v>
      </c>
      <c r="D431" s="37" t="s">
        <v>2037</v>
      </c>
      <c r="E431" s="33" t="s">
        <v>2522</v>
      </c>
      <c r="F431" s="33" t="s">
        <v>292</v>
      </c>
      <c r="G431" s="33" t="s">
        <v>642</v>
      </c>
      <c r="H431" s="33" t="s">
        <v>48</v>
      </c>
      <c r="I431" s="55" t="s">
        <v>4485</v>
      </c>
      <c r="J431" s="34">
        <v>32.1</v>
      </c>
      <c r="K431" s="34">
        <v>32.1</v>
      </c>
      <c r="L431" s="33"/>
      <c r="M431" s="33"/>
      <c r="N431" s="73" t="s">
        <v>2524</v>
      </c>
      <c r="O431" s="73"/>
      <c r="P431" s="132">
        <v>228</v>
      </c>
      <c r="Q431" s="37" t="s">
        <v>52</v>
      </c>
      <c r="R431" s="37" t="s">
        <v>52</v>
      </c>
      <c r="S431" s="37" t="s">
        <v>52</v>
      </c>
      <c r="T431" s="37" t="s">
        <v>2042</v>
      </c>
      <c r="U431" s="37" t="s">
        <v>297</v>
      </c>
      <c r="V431" s="37" t="s">
        <v>2170</v>
      </c>
      <c r="W431" s="91" t="s">
        <v>2171</v>
      </c>
      <c r="X431" s="34" t="s">
        <v>56</v>
      </c>
      <c r="Y431" s="124">
        <v>45321</v>
      </c>
      <c r="Z431" s="124">
        <v>45627</v>
      </c>
      <c r="AA431" s="37"/>
      <c r="AB431" s="105" t="s">
        <v>2043</v>
      </c>
      <c r="AC431" s="100"/>
      <c r="AD431" s="37"/>
      <c r="AE431" s="35" t="s">
        <v>52</v>
      </c>
      <c r="AF431" s="34">
        <v>32.1</v>
      </c>
      <c r="AG431" s="34">
        <v>32.1</v>
      </c>
      <c r="AH431" s="33"/>
      <c r="AI431" s="33"/>
    </row>
    <row r="432" s="2" customFormat="1" ht="116" hidden="1" customHeight="1" spans="1:35">
      <c r="A432" s="33">
        <v>178</v>
      </c>
      <c r="B432" s="34" t="s">
        <v>864</v>
      </c>
      <c r="C432" s="37" t="s">
        <v>865</v>
      </c>
      <c r="D432" s="37" t="s">
        <v>2037</v>
      </c>
      <c r="E432" s="33" t="s">
        <v>2525</v>
      </c>
      <c r="F432" s="33" t="s">
        <v>292</v>
      </c>
      <c r="G432" s="33" t="s">
        <v>1302</v>
      </c>
      <c r="H432" s="33" t="s">
        <v>48</v>
      </c>
      <c r="I432" s="55" t="s">
        <v>4486</v>
      </c>
      <c r="J432" s="34">
        <v>18.73</v>
      </c>
      <c r="K432" s="34">
        <v>18.73</v>
      </c>
      <c r="L432" s="33"/>
      <c r="M432" s="33"/>
      <c r="N432" s="73" t="s">
        <v>2527</v>
      </c>
      <c r="O432" s="73"/>
      <c r="P432" s="132">
        <v>16</v>
      </c>
      <c r="Q432" s="37" t="s">
        <v>52</v>
      </c>
      <c r="R432" s="37" t="s">
        <v>52</v>
      </c>
      <c r="S432" s="37" t="s">
        <v>52</v>
      </c>
      <c r="T432" s="37" t="s">
        <v>2042</v>
      </c>
      <c r="U432" s="37" t="s">
        <v>297</v>
      </c>
      <c r="V432" s="37" t="s">
        <v>2170</v>
      </c>
      <c r="W432" s="91" t="s">
        <v>2171</v>
      </c>
      <c r="X432" s="34" t="s">
        <v>56</v>
      </c>
      <c r="Y432" s="124">
        <v>45321</v>
      </c>
      <c r="Z432" s="124">
        <v>45627</v>
      </c>
      <c r="AA432" s="37"/>
      <c r="AB432" s="105" t="s">
        <v>2043</v>
      </c>
      <c r="AC432" s="100"/>
      <c r="AD432" s="37"/>
      <c r="AE432" s="35" t="s">
        <v>52</v>
      </c>
      <c r="AF432" s="34">
        <v>18.73</v>
      </c>
      <c r="AG432" s="34">
        <v>18.73</v>
      </c>
      <c r="AH432" s="33"/>
      <c r="AI432" s="33"/>
    </row>
    <row r="433" s="2" customFormat="1" ht="103" hidden="1" customHeight="1" spans="1:35">
      <c r="A433" s="34">
        <v>179</v>
      </c>
      <c r="B433" s="34" t="s">
        <v>864</v>
      </c>
      <c r="C433" s="37" t="s">
        <v>865</v>
      </c>
      <c r="D433" s="37" t="s">
        <v>2037</v>
      </c>
      <c r="E433" s="33" t="s">
        <v>2528</v>
      </c>
      <c r="F433" s="33" t="s">
        <v>292</v>
      </c>
      <c r="G433" s="33" t="s">
        <v>915</v>
      </c>
      <c r="H433" s="33" t="s">
        <v>48</v>
      </c>
      <c r="I433" s="55" t="s">
        <v>2529</v>
      </c>
      <c r="J433" s="34">
        <v>6.71</v>
      </c>
      <c r="K433" s="34">
        <v>6.71</v>
      </c>
      <c r="L433" s="33"/>
      <c r="M433" s="33"/>
      <c r="N433" s="73" t="s">
        <v>2530</v>
      </c>
      <c r="O433" s="73"/>
      <c r="P433" s="132">
        <v>37</v>
      </c>
      <c r="Q433" s="37" t="s">
        <v>52</v>
      </c>
      <c r="R433" s="37" t="s">
        <v>52</v>
      </c>
      <c r="S433" s="37" t="s">
        <v>52</v>
      </c>
      <c r="T433" s="37" t="s">
        <v>2042</v>
      </c>
      <c r="U433" s="37" t="s">
        <v>297</v>
      </c>
      <c r="V433" s="37" t="s">
        <v>2170</v>
      </c>
      <c r="W433" s="91" t="s">
        <v>2171</v>
      </c>
      <c r="X433" s="34" t="s">
        <v>56</v>
      </c>
      <c r="Y433" s="124">
        <v>45321</v>
      </c>
      <c r="Z433" s="124">
        <v>45627</v>
      </c>
      <c r="AA433" s="37"/>
      <c r="AB433" s="105" t="s">
        <v>2043</v>
      </c>
      <c r="AC433" s="100"/>
      <c r="AD433" s="37"/>
      <c r="AE433" s="35" t="s">
        <v>52</v>
      </c>
      <c r="AF433" s="34">
        <v>6.71</v>
      </c>
      <c r="AG433" s="34">
        <v>6.71</v>
      </c>
      <c r="AH433" s="33"/>
      <c r="AI433" s="33"/>
    </row>
    <row r="434" s="2" customFormat="1" ht="51" hidden="1" spans="1:35">
      <c r="A434" s="34">
        <v>180</v>
      </c>
      <c r="B434" s="34" t="s">
        <v>864</v>
      </c>
      <c r="C434" s="37" t="s">
        <v>865</v>
      </c>
      <c r="D434" s="37" t="s">
        <v>2037</v>
      </c>
      <c r="E434" s="33" t="s">
        <v>2531</v>
      </c>
      <c r="F434" s="33" t="s">
        <v>292</v>
      </c>
      <c r="G434" s="33" t="s">
        <v>2532</v>
      </c>
      <c r="H434" s="33" t="s">
        <v>48</v>
      </c>
      <c r="I434" s="55" t="s">
        <v>2533</v>
      </c>
      <c r="J434" s="34">
        <v>17.04</v>
      </c>
      <c r="K434" s="34">
        <v>17.04</v>
      </c>
      <c r="L434" s="33"/>
      <c r="M434" s="33"/>
      <c r="N434" s="73" t="s">
        <v>2534</v>
      </c>
      <c r="O434" s="73"/>
      <c r="P434" s="132">
        <v>1029</v>
      </c>
      <c r="Q434" s="37" t="s">
        <v>52</v>
      </c>
      <c r="R434" s="37" t="s">
        <v>52</v>
      </c>
      <c r="S434" s="37" t="s">
        <v>52</v>
      </c>
      <c r="T434" s="37" t="s">
        <v>2042</v>
      </c>
      <c r="U434" s="37" t="s">
        <v>297</v>
      </c>
      <c r="V434" s="37" t="s">
        <v>2170</v>
      </c>
      <c r="W434" s="91" t="s">
        <v>2171</v>
      </c>
      <c r="X434" s="34" t="s">
        <v>56</v>
      </c>
      <c r="Y434" s="124">
        <v>45321</v>
      </c>
      <c r="Z434" s="124">
        <v>45627</v>
      </c>
      <c r="AA434" s="37"/>
      <c r="AB434" s="105" t="s">
        <v>2043</v>
      </c>
      <c r="AC434" s="100"/>
      <c r="AD434" s="37"/>
      <c r="AE434" s="35" t="s">
        <v>52</v>
      </c>
      <c r="AF434" s="34">
        <v>17.04</v>
      </c>
      <c r="AG434" s="34">
        <v>17.04</v>
      </c>
      <c r="AH434" s="33"/>
      <c r="AI434" s="33"/>
    </row>
    <row r="435" s="2" customFormat="1" ht="123" hidden="1" customHeight="1" spans="1:35">
      <c r="A435" s="33">
        <v>181</v>
      </c>
      <c r="B435" s="34" t="s">
        <v>864</v>
      </c>
      <c r="C435" s="37" t="s">
        <v>865</v>
      </c>
      <c r="D435" s="37" t="s">
        <v>2037</v>
      </c>
      <c r="E435" s="33" t="s">
        <v>2535</v>
      </c>
      <c r="F435" s="33" t="s">
        <v>292</v>
      </c>
      <c r="G435" s="33" t="s">
        <v>2536</v>
      </c>
      <c r="H435" s="33" t="s">
        <v>48</v>
      </c>
      <c r="I435" s="55" t="s">
        <v>4487</v>
      </c>
      <c r="J435" s="34">
        <v>25.43</v>
      </c>
      <c r="K435" s="34">
        <v>25.43</v>
      </c>
      <c r="L435" s="33"/>
      <c r="M435" s="33"/>
      <c r="N435" s="73" t="s">
        <v>4488</v>
      </c>
      <c r="O435" s="73"/>
      <c r="P435" s="132">
        <v>983</v>
      </c>
      <c r="Q435" s="37" t="s">
        <v>52</v>
      </c>
      <c r="R435" s="37" t="s">
        <v>52</v>
      </c>
      <c r="S435" s="37" t="s">
        <v>52</v>
      </c>
      <c r="T435" s="37" t="s">
        <v>2042</v>
      </c>
      <c r="U435" s="37" t="s">
        <v>297</v>
      </c>
      <c r="V435" s="37" t="s">
        <v>2170</v>
      </c>
      <c r="W435" s="91" t="s">
        <v>2171</v>
      </c>
      <c r="X435" s="34" t="s">
        <v>56</v>
      </c>
      <c r="Y435" s="124">
        <v>45321</v>
      </c>
      <c r="Z435" s="124">
        <v>45627</v>
      </c>
      <c r="AA435" s="37"/>
      <c r="AB435" s="105" t="s">
        <v>2043</v>
      </c>
      <c r="AC435" s="100"/>
      <c r="AD435" s="37"/>
      <c r="AE435" s="35" t="s">
        <v>52</v>
      </c>
      <c r="AF435" s="34">
        <v>25.43</v>
      </c>
      <c r="AG435" s="34">
        <v>25.43</v>
      </c>
      <c r="AH435" s="33"/>
      <c r="AI435" s="33"/>
    </row>
    <row r="436" s="2" customFormat="1" ht="73" hidden="1" customHeight="1" spans="1:35">
      <c r="A436" s="34">
        <v>182</v>
      </c>
      <c r="B436" s="34" t="s">
        <v>864</v>
      </c>
      <c r="C436" s="37" t="s">
        <v>865</v>
      </c>
      <c r="D436" s="37" t="s">
        <v>2037</v>
      </c>
      <c r="E436" s="33" t="s">
        <v>2539</v>
      </c>
      <c r="F436" s="33" t="s">
        <v>292</v>
      </c>
      <c r="G436" s="33" t="s">
        <v>767</v>
      </c>
      <c r="H436" s="33" t="s">
        <v>48</v>
      </c>
      <c r="I436" s="55" t="s">
        <v>2540</v>
      </c>
      <c r="J436" s="34">
        <v>7.96</v>
      </c>
      <c r="K436" s="34">
        <v>7.96</v>
      </c>
      <c r="L436" s="33"/>
      <c r="M436" s="33"/>
      <c r="N436" s="73" t="s">
        <v>2541</v>
      </c>
      <c r="O436" s="73"/>
      <c r="P436" s="132">
        <v>178</v>
      </c>
      <c r="Q436" s="37" t="s">
        <v>52</v>
      </c>
      <c r="R436" s="37" t="s">
        <v>52</v>
      </c>
      <c r="S436" s="37" t="s">
        <v>52</v>
      </c>
      <c r="T436" s="37" t="s">
        <v>2042</v>
      </c>
      <c r="U436" s="37" t="s">
        <v>297</v>
      </c>
      <c r="V436" s="37" t="s">
        <v>2170</v>
      </c>
      <c r="W436" s="91" t="s">
        <v>2171</v>
      </c>
      <c r="X436" s="34" t="s">
        <v>56</v>
      </c>
      <c r="Y436" s="124">
        <v>45321</v>
      </c>
      <c r="Z436" s="124">
        <v>45627</v>
      </c>
      <c r="AA436" s="37"/>
      <c r="AB436" s="105" t="s">
        <v>2043</v>
      </c>
      <c r="AC436" s="100"/>
      <c r="AD436" s="37"/>
      <c r="AE436" s="35" t="s">
        <v>52</v>
      </c>
      <c r="AF436" s="34">
        <v>7.96</v>
      </c>
      <c r="AG436" s="34">
        <v>7.96</v>
      </c>
      <c r="AH436" s="33"/>
      <c r="AI436" s="33"/>
    </row>
    <row r="437" s="2" customFormat="1" ht="76" hidden="1" customHeight="1" spans="1:35">
      <c r="A437" s="34">
        <v>183</v>
      </c>
      <c r="B437" s="34" t="s">
        <v>864</v>
      </c>
      <c r="C437" s="37" t="s">
        <v>865</v>
      </c>
      <c r="D437" s="37" t="s">
        <v>2037</v>
      </c>
      <c r="E437" s="33" t="s">
        <v>2542</v>
      </c>
      <c r="F437" s="33" t="s">
        <v>292</v>
      </c>
      <c r="G437" s="33" t="s">
        <v>767</v>
      </c>
      <c r="H437" s="33" t="s">
        <v>48</v>
      </c>
      <c r="I437" s="55" t="s">
        <v>2543</v>
      </c>
      <c r="J437" s="34">
        <v>14.23</v>
      </c>
      <c r="K437" s="34">
        <v>14.23</v>
      </c>
      <c r="L437" s="33"/>
      <c r="M437" s="33"/>
      <c r="N437" s="73" t="s">
        <v>2544</v>
      </c>
      <c r="O437" s="73"/>
      <c r="P437" s="132">
        <v>563</v>
      </c>
      <c r="Q437" s="37" t="s">
        <v>52</v>
      </c>
      <c r="R437" s="37" t="s">
        <v>52</v>
      </c>
      <c r="S437" s="37" t="s">
        <v>52</v>
      </c>
      <c r="T437" s="37" t="s">
        <v>2042</v>
      </c>
      <c r="U437" s="37" t="s">
        <v>297</v>
      </c>
      <c r="V437" s="37" t="s">
        <v>2170</v>
      </c>
      <c r="W437" s="91" t="s">
        <v>2171</v>
      </c>
      <c r="X437" s="34" t="s">
        <v>56</v>
      </c>
      <c r="Y437" s="124">
        <v>45321</v>
      </c>
      <c r="Z437" s="124">
        <v>45627</v>
      </c>
      <c r="AA437" s="37"/>
      <c r="AB437" s="105" t="s">
        <v>2043</v>
      </c>
      <c r="AC437" s="100"/>
      <c r="AD437" s="37"/>
      <c r="AE437" s="35" t="s">
        <v>52</v>
      </c>
      <c r="AF437" s="34">
        <v>14.23</v>
      </c>
      <c r="AG437" s="34">
        <v>14.23</v>
      </c>
      <c r="AH437" s="33"/>
      <c r="AI437" s="33"/>
    </row>
    <row r="438" s="2" customFormat="1" ht="99" hidden="1" customHeight="1" spans="1:35">
      <c r="A438" s="33">
        <v>184</v>
      </c>
      <c r="B438" s="34" t="s">
        <v>864</v>
      </c>
      <c r="C438" s="37" t="s">
        <v>865</v>
      </c>
      <c r="D438" s="37" t="s">
        <v>2037</v>
      </c>
      <c r="E438" s="33" t="s">
        <v>2545</v>
      </c>
      <c r="F438" s="33" t="s">
        <v>292</v>
      </c>
      <c r="G438" s="33" t="s">
        <v>2546</v>
      </c>
      <c r="H438" s="33" t="s">
        <v>48</v>
      </c>
      <c r="I438" s="55" t="s">
        <v>2547</v>
      </c>
      <c r="J438" s="34">
        <v>13.62</v>
      </c>
      <c r="K438" s="34">
        <v>13.62</v>
      </c>
      <c r="L438" s="33"/>
      <c r="M438" s="33"/>
      <c r="N438" s="73" t="s">
        <v>2548</v>
      </c>
      <c r="O438" s="73"/>
      <c r="P438" s="132">
        <v>219</v>
      </c>
      <c r="Q438" s="37" t="s">
        <v>52</v>
      </c>
      <c r="R438" s="37" t="s">
        <v>52</v>
      </c>
      <c r="S438" s="37" t="s">
        <v>52</v>
      </c>
      <c r="T438" s="37" t="s">
        <v>2042</v>
      </c>
      <c r="U438" s="37" t="s">
        <v>297</v>
      </c>
      <c r="V438" s="37" t="s">
        <v>2170</v>
      </c>
      <c r="W438" s="91" t="s">
        <v>2171</v>
      </c>
      <c r="X438" s="34" t="s">
        <v>56</v>
      </c>
      <c r="Y438" s="124">
        <v>45321</v>
      </c>
      <c r="Z438" s="124">
        <v>45627</v>
      </c>
      <c r="AA438" s="37"/>
      <c r="AB438" s="105" t="s">
        <v>2043</v>
      </c>
      <c r="AC438" s="100"/>
      <c r="AD438" s="37"/>
      <c r="AE438" s="35" t="s">
        <v>52</v>
      </c>
      <c r="AF438" s="34">
        <v>13.62</v>
      </c>
      <c r="AG438" s="34">
        <v>13.62</v>
      </c>
      <c r="AH438" s="33"/>
      <c r="AI438" s="33"/>
    </row>
    <row r="439" s="2" customFormat="1" ht="60" hidden="1" customHeight="1" spans="1:35">
      <c r="A439" s="34">
        <v>185</v>
      </c>
      <c r="B439" s="34" t="s">
        <v>864</v>
      </c>
      <c r="C439" s="37" t="s">
        <v>865</v>
      </c>
      <c r="D439" s="37" t="s">
        <v>2037</v>
      </c>
      <c r="E439" s="33" t="s">
        <v>2549</v>
      </c>
      <c r="F439" s="33" t="s">
        <v>292</v>
      </c>
      <c r="G439" s="33" t="s">
        <v>2546</v>
      </c>
      <c r="H439" s="33" t="s">
        <v>48</v>
      </c>
      <c r="I439" s="55" t="s">
        <v>2550</v>
      </c>
      <c r="J439" s="34">
        <v>59.89</v>
      </c>
      <c r="K439" s="34">
        <v>59.89</v>
      </c>
      <c r="L439" s="33"/>
      <c r="M439" s="33"/>
      <c r="N439" s="73" t="s">
        <v>2551</v>
      </c>
      <c r="O439" s="73"/>
      <c r="P439" s="132">
        <v>1680</v>
      </c>
      <c r="Q439" s="37" t="s">
        <v>52</v>
      </c>
      <c r="R439" s="37" t="s">
        <v>52</v>
      </c>
      <c r="S439" s="37" t="s">
        <v>52</v>
      </c>
      <c r="T439" s="37" t="s">
        <v>2042</v>
      </c>
      <c r="U439" s="37" t="s">
        <v>297</v>
      </c>
      <c r="V439" s="37" t="s">
        <v>2170</v>
      </c>
      <c r="W439" s="91" t="s">
        <v>2171</v>
      </c>
      <c r="X439" s="34" t="s">
        <v>56</v>
      </c>
      <c r="Y439" s="124">
        <v>45321</v>
      </c>
      <c r="Z439" s="124">
        <v>45627</v>
      </c>
      <c r="AA439" s="37"/>
      <c r="AB439" s="105" t="s">
        <v>2043</v>
      </c>
      <c r="AC439" s="100"/>
      <c r="AD439" s="37"/>
      <c r="AE439" s="35" t="s">
        <v>52</v>
      </c>
      <c r="AF439" s="34">
        <v>59.89</v>
      </c>
      <c r="AG439" s="34">
        <v>59.89</v>
      </c>
      <c r="AH439" s="33"/>
      <c r="AI439" s="33"/>
    </row>
    <row r="440" s="2" customFormat="1" ht="60" hidden="1" customHeight="1" spans="1:35">
      <c r="A440" s="34">
        <v>186</v>
      </c>
      <c r="B440" s="34" t="s">
        <v>864</v>
      </c>
      <c r="C440" s="37" t="s">
        <v>865</v>
      </c>
      <c r="D440" s="37" t="s">
        <v>2037</v>
      </c>
      <c r="E440" s="33" t="s">
        <v>2552</v>
      </c>
      <c r="F440" s="33" t="s">
        <v>138</v>
      </c>
      <c r="G440" s="33" t="s">
        <v>2553</v>
      </c>
      <c r="H440" s="33" t="s">
        <v>48</v>
      </c>
      <c r="I440" s="55" t="s">
        <v>2554</v>
      </c>
      <c r="J440" s="34">
        <v>24</v>
      </c>
      <c r="K440" s="34">
        <v>24</v>
      </c>
      <c r="L440" s="33"/>
      <c r="M440" s="33"/>
      <c r="N440" s="73" t="s">
        <v>2555</v>
      </c>
      <c r="O440" s="73"/>
      <c r="P440" s="132">
        <v>257</v>
      </c>
      <c r="Q440" s="37" t="s">
        <v>56</v>
      </c>
      <c r="R440" s="37" t="s">
        <v>52</v>
      </c>
      <c r="S440" s="37" t="s">
        <v>52</v>
      </c>
      <c r="T440" s="37" t="s">
        <v>2042</v>
      </c>
      <c r="U440" s="37" t="s">
        <v>143</v>
      </c>
      <c r="V440" s="37" t="s">
        <v>2117</v>
      </c>
      <c r="W440" s="91" t="s">
        <v>2118</v>
      </c>
      <c r="X440" s="34" t="s">
        <v>56</v>
      </c>
      <c r="Y440" s="124">
        <v>45321</v>
      </c>
      <c r="Z440" s="124">
        <v>45627</v>
      </c>
      <c r="AA440" s="37"/>
      <c r="AB440" s="105" t="s">
        <v>2043</v>
      </c>
      <c r="AC440" s="100"/>
      <c r="AD440" s="37"/>
      <c r="AE440" s="35" t="s">
        <v>52</v>
      </c>
      <c r="AF440" s="34">
        <v>24</v>
      </c>
      <c r="AG440" s="34">
        <v>24</v>
      </c>
      <c r="AH440" s="33"/>
      <c r="AI440" s="33"/>
    </row>
    <row r="441" s="2" customFormat="1" ht="60" hidden="1" customHeight="1" spans="1:35">
      <c r="A441" s="33">
        <v>187</v>
      </c>
      <c r="B441" s="34" t="s">
        <v>864</v>
      </c>
      <c r="C441" s="37" t="s">
        <v>865</v>
      </c>
      <c r="D441" s="37" t="s">
        <v>2037</v>
      </c>
      <c r="E441" s="33" t="s">
        <v>2556</v>
      </c>
      <c r="F441" s="33" t="s">
        <v>138</v>
      </c>
      <c r="G441" s="33" t="s">
        <v>2557</v>
      </c>
      <c r="H441" s="33" t="s">
        <v>48</v>
      </c>
      <c r="I441" s="55" t="s">
        <v>2558</v>
      </c>
      <c r="J441" s="34">
        <v>32.8</v>
      </c>
      <c r="K441" s="34">
        <v>32.8</v>
      </c>
      <c r="L441" s="33"/>
      <c r="M441" s="33"/>
      <c r="N441" s="73" t="s">
        <v>2559</v>
      </c>
      <c r="O441" s="73"/>
      <c r="P441" s="132">
        <v>318</v>
      </c>
      <c r="Q441" s="37" t="s">
        <v>56</v>
      </c>
      <c r="R441" s="37" t="s">
        <v>52</v>
      </c>
      <c r="S441" s="37" t="s">
        <v>52</v>
      </c>
      <c r="T441" s="37" t="s">
        <v>2042</v>
      </c>
      <c r="U441" s="37" t="s">
        <v>143</v>
      </c>
      <c r="V441" s="37" t="s">
        <v>2117</v>
      </c>
      <c r="W441" s="91" t="s">
        <v>2118</v>
      </c>
      <c r="X441" s="34" t="s">
        <v>56</v>
      </c>
      <c r="Y441" s="124">
        <v>45321</v>
      </c>
      <c r="Z441" s="124">
        <v>45627</v>
      </c>
      <c r="AA441" s="37"/>
      <c r="AB441" s="105" t="s">
        <v>2043</v>
      </c>
      <c r="AC441" s="100"/>
      <c r="AD441" s="37"/>
      <c r="AE441" s="35" t="s">
        <v>52</v>
      </c>
      <c r="AF441" s="34">
        <v>32.8</v>
      </c>
      <c r="AG441" s="34">
        <v>32.8</v>
      </c>
      <c r="AH441" s="33"/>
      <c r="AI441" s="33"/>
    </row>
    <row r="442" s="2" customFormat="1" ht="60" hidden="1" customHeight="1" spans="1:35">
      <c r="A442" s="34">
        <v>188</v>
      </c>
      <c r="B442" s="34" t="s">
        <v>864</v>
      </c>
      <c r="C442" s="37" t="s">
        <v>865</v>
      </c>
      <c r="D442" s="37" t="s">
        <v>2037</v>
      </c>
      <c r="E442" s="33" t="s">
        <v>2560</v>
      </c>
      <c r="F442" s="33" t="s">
        <v>138</v>
      </c>
      <c r="G442" s="33" t="s">
        <v>466</v>
      </c>
      <c r="H442" s="33" t="s">
        <v>48</v>
      </c>
      <c r="I442" s="55" t="s">
        <v>4489</v>
      </c>
      <c r="J442" s="34">
        <v>10</v>
      </c>
      <c r="K442" s="34">
        <v>10</v>
      </c>
      <c r="L442" s="33"/>
      <c r="M442" s="33"/>
      <c r="N442" s="73" t="s">
        <v>4490</v>
      </c>
      <c r="O442" s="73"/>
      <c r="P442" s="132">
        <v>51</v>
      </c>
      <c r="Q442" s="37" t="s">
        <v>52</v>
      </c>
      <c r="R442" s="37" t="s">
        <v>52</v>
      </c>
      <c r="S442" s="37" t="s">
        <v>52</v>
      </c>
      <c r="T442" s="37" t="s">
        <v>2042</v>
      </c>
      <c r="U442" s="37" t="s">
        <v>143</v>
      </c>
      <c r="V442" s="37" t="s">
        <v>2117</v>
      </c>
      <c r="W442" s="91" t="s">
        <v>2118</v>
      </c>
      <c r="X442" s="34" t="s">
        <v>56</v>
      </c>
      <c r="Y442" s="124">
        <v>45321</v>
      </c>
      <c r="Z442" s="124">
        <v>45627</v>
      </c>
      <c r="AA442" s="37"/>
      <c r="AB442" s="105" t="s">
        <v>2043</v>
      </c>
      <c r="AC442" s="100"/>
      <c r="AD442" s="37"/>
      <c r="AE442" s="35" t="s">
        <v>52</v>
      </c>
      <c r="AF442" s="34">
        <v>10</v>
      </c>
      <c r="AG442" s="34">
        <v>10</v>
      </c>
      <c r="AH442" s="33"/>
      <c r="AI442" s="33"/>
    </row>
    <row r="443" s="2" customFormat="1" ht="60" hidden="1" customHeight="1" spans="1:35">
      <c r="A443" s="34">
        <v>189</v>
      </c>
      <c r="B443" s="34" t="s">
        <v>864</v>
      </c>
      <c r="C443" s="37" t="s">
        <v>865</v>
      </c>
      <c r="D443" s="37" t="s">
        <v>2037</v>
      </c>
      <c r="E443" s="33" t="s">
        <v>2563</v>
      </c>
      <c r="F443" s="33" t="s">
        <v>138</v>
      </c>
      <c r="G443" s="33" t="s">
        <v>2564</v>
      </c>
      <c r="H443" s="33" t="s">
        <v>48</v>
      </c>
      <c r="I443" s="55" t="s">
        <v>2565</v>
      </c>
      <c r="J443" s="34">
        <v>12.4</v>
      </c>
      <c r="K443" s="34">
        <v>12.4</v>
      </c>
      <c r="L443" s="33"/>
      <c r="M443" s="33"/>
      <c r="N443" s="73" t="s">
        <v>2566</v>
      </c>
      <c r="O443" s="73"/>
      <c r="P443" s="132">
        <v>127</v>
      </c>
      <c r="Q443" s="37" t="s">
        <v>56</v>
      </c>
      <c r="R443" s="37" t="s">
        <v>52</v>
      </c>
      <c r="S443" s="37" t="s">
        <v>52</v>
      </c>
      <c r="T443" s="37" t="s">
        <v>2042</v>
      </c>
      <c r="U443" s="37" t="s">
        <v>143</v>
      </c>
      <c r="V443" s="37" t="s">
        <v>2117</v>
      </c>
      <c r="W443" s="91" t="s">
        <v>2118</v>
      </c>
      <c r="X443" s="34" t="s">
        <v>56</v>
      </c>
      <c r="Y443" s="124">
        <v>45321</v>
      </c>
      <c r="Z443" s="124">
        <v>45627</v>
      </c>
      <c r="AA443" s="37"/>
      <c r="AB443" s="105" t="s">
        <v>2043</v>
      </c>
      <c r="AC443" s="100"/>
      <c r="AD443" s="37"/>
      <c r="AE443" s="35" t="s">
        <v>52</v>
      </c>
      <c r="AF443" s="34">
        <v>12.4</v>
      </c>
      <c r="AG443" s="34">
        <v>12.4</v>
      </c>
      <c r="AH443" s="33"/>
      <c r="AI443" s="33"/>
    </row>
    <row r="444" s="2" customFormat="1" ht="164" hidden="1" customHeight="1" spans="1:35">
      <c r="A444" s="33">
        <v>190</v>
      </c>
      <c r="B444" s="34" t="s">
        <v>864</v>
      </c>
      <c r="C444" s="37" t="s">
        <v>865</v>
      </c>
      <c r="D444" s="37" t="s">
        <v>2037</v>
      </c>
      <c r="E444" s="33" t="s">
        <v>2567</v>
      </c>
      <c r="F444" s="33" t="s">
        <v>366</v>
      </c>
      <c r="G444" s="33" t="s">
        <v>366</v>
      </c>
      <c r="H444" s="33" t="s">
        <v>48</v>
      </c>
      <c r="I444" s="55" t="s">
        <v>2568</v>
      </c>
      <c r="J444" s="34">
        <v>182</v>
      </c>
      <c r="K444" s="34">
        <v>182</v>
      </c>
      <c r="L444" s="33"/>
      <c r="M444" s="33"/>
      <c r="N444" s="73" t="s">
        <v>2569</v>
      </c>
      <c r="O444" s="73"/>
      <c r="P444" s="132">
        <v>7617</v>
      </c>
      <c r="Q444" s="37" t="s">
        <v>52</v>
      </c>
      <c r="R444" s="37" t="s">
        <v>52</v>
      </c>
      <c r="S444" s="37" t="s">
        <v>52</v>
      </c>
      <c r="T444" s="37" t="s">
        <v>2042</v>
      </c>
      <c r="U444" s="37" t="s">
        <v>371</v>
      </c>
      <c r="V444" s="37" t="s">
        <v>2048</v>
      </c>
      <c r="W444" s="91" t="s">
        <v>2049</v>
      </c>
      <c r="X444" s="34" t="s">
        <v>56</v>
      </c>
      <c r="Y444" s="124">
        <v>45321</v>
      </c>
      <c r="Z444" s="124">
        <v>45627</v>
      </c>
      <c r="AA444" s="37"/>
      <c r="AB444" s="105" t="s">
        <v>2043</v>
      </c>
      <c r="AC444" s="100"/>
      <c r="AD444" s="37"/>
      <c r="AE444" s="35" t="s">
        <v>52</v>
      </c>
      <c r="AF444" s="34">
        <v>182</v>
      </c>
      <c r="AG444" s="34">
        <v>182</v>
      </c>
      <c r="AH444" s="33"/>
      <c r="AI444" s="33"/>
    </row>
    <row r="445" s="2" customFormat="1" ht="105" hidden="1" customHeight="1" spans="1:35">
      <c r="A445" s="34">
        <v>191</v>
      </c>
      <c r="B445" s="34" t="s">
        <v>864</v>
      </c>
      <c r="C445" s="37" t="s">
        <v>865</v>
      </c>
      <c r="D445" s="37" t="s">
        <v>2037</v>
      </c>
      <c r="E445" s="33" t="s">
        <v>2570</v>
      </c>
      <c r="F445" s="33" t="s">
        <v>121</v>
      </c>
      <c r="G445" s="33" t="s">
        <v>2571</v>
      </c>
      <c r="H445" s="33" t="s">
        <v>48</v>
      </c>
      <c r="I445" s="55" t="s">
        <v>4491</v>
      </c>
      <c r="J445" s="34">
        <v>173</v>
      </c>
      <c r="K445" s="34">
        <v>173</v>
      </c>
      <c r="L445" s="33"/>
      <c r="M445" s="33"/>
      <c r="N445" s="73" t="s">
        <v>4492</v>
      </c>
      <c r="O445" s="73"/>
      <c r="P445" s="132">
        <v>2079</v>
      </c>
      <c r="Q445" s="37" t="s">
        <v>52</v>
      </c>
      <c r="R445" s="37" t="s">
        <v>52</v>
      </c>
      <c r="S445" s="37" t="s">
        <v>52</v>
      </c>
      <c r="T445" s="37" t="s">
        <v>2042</v>
      </c>
      <c r="U445" s="37" t="s">
        <v>125</v>
      </c>
      <c r="V445" s="37" t="s">
        <v>2072</v>
      </c>
      <c r="W445" s="91">
        <v>15308747600</v>
      </c>
      <c r="X445" s="34" t="s">
        <v>56</v>
      </c>
      <c r="Y445" s="124">
        <v>45321</v>
      </c>
      <c r="Z445" s="124">
        <v>45627</v>
      </c>
      <c r="AA445" s="37"/>
      <c r="AB445" s="105" t="s">
        <v>2043</v>
      </c>
      <c r="AC445" s="100"/>
      <c r="AD445" s="35"/>
      <c r="AE445" s="35" t="s">
        <v>52</v>
      </c>
      <c r="AF445" s="34">
        <v>173</v>
      </c>
      <c r="AG445" s="34">
        <v>173</v>
      </c>
      <c r="AH445" s="33"/>
      <c r="AI445" s="33"/>
    </row>
    <row r="446" s="2" customFormat="1" ht="65" hidden="1" customHeight="1" spans="1:35">
      <c r="A446" s="34">
        <v>192</v>
      </c>
      <c r="B446" s="34" t="s">
        <v>864</v>
      </c>
      <c r="C446" s="37" t="s">
        <v>865</v>
      </c>
      <c r="D446" s="37" t="s">
        <v>2037</v>
      </c>
      <c r="E446" s="33" t="s">
        <v>2574</v>
      </c>
      <c r="F446" s="33" t="s">
        <v>121</v>
      </c>
      <c r="G446" s="33" t="s">
        <v>2575</v>
      </c>
      <c r="H446" s="33" t="s">
        <v>48</v>
      </c>
      <c r="I446" s="55" t="s">
        <v>2576</v>
      </c>
      <c r="J446" s="34">
        <v>15</v>
      </c>
      <c r="K446" s="34">
        <v>15</v>
      </c>
      <c r="L446" s="33"/>
      <c r="M446" s="33"/>
      <c r="N446" s="73" t="s">
        <v>2577</v>
      </c>
      <c r="O446" s="73"/>
      <c r="P446" s="132">
        <v>248</v>
      </c>
      <c r="Q446" s="37" t="s">
        <v>52</v>
      </c>
      <c r="R446" s="37" t="s">
        <v>52</v>
      </c>
      <c r="S446" s="37" t="s">
        <v>52</v>
      </c>
      <c r="T446" s="37" t="s">
        <v>2042</v>
      </c>
      <c r="U446" s="37" t="s">
        <v>125</v>
      </c>
      <c r="V446" s="37" t="s">
        <v>2072</v>
      </c>
      <c r="W446" s="91">
        <v>15308747600</v>
      </c>
      <c r="X446" s="34" t="s">
        <v>56</v>
      </c>
      <c r="Y446" s="124">
        <v>45321</v>
      </c>
      <c r="Z446" s="124">
        <v>45627</v>
      </c>
      <c r="AA446" s="37"/>
      <c r="AB446" s="105" t="s">
        <v>2043</v>
      </c>
      <c r="AC446" s="100"/>
      <c r="AD446" s="37"/>
      <c r="AE446" s="35" t="s">
        <v>52</v>
      </c>
      <c r="AF446" s="34">
        <v>15</v>
      </c>
      <c r="AG446" s="34">
        <v>15</v>
      </c>
      <c r="AH446" s="33"/>
      <c r="AI446" s="33"/>
    </row>
    <row r="447" s="2" customFormat="1" ht="64" hidden="1" customHeight="1" spans="1:35">
      <c r="A447" s="33">
        <v>193</v>
      </c>
      <c r="B447" s="34" t="s">
        <v>864</v>
      </c>
      <c r="C447" s="37" t="s">
        <v>865</v>
      </c>
      <c r="D447" s="37" t="s">
        <v>2037</v>
      </c>
      <c r="E447" s="33" t="s">
        <v>2578</v>
      </c>
      <c r="F447" s="33" t="s">
        <v>121</v>
      </c>
      <c r="G447" s="33" t="s">
        <v>2579</v>
      </c>
      <c r="H447" s="33" t="s">
        <v>48</v>
      </c>
      <c r="I447" s="55" t="s">
        <v>2580</v>
      </c>
      <c r="J447" s="34">
        <v>16.2</v>
      </c>
      <c r="K447" s="34">
        <v>16.2</v>
      </c>
      <c r="L447" s="33"/>
      <c r="M447" s="33"/>
      <c r="N447" s="73" t="s">
        <v>2581</v>
      </c>
      <c r="O447" s="73"/>
      <c r="P447" s="132">
        <v>73</v>
      </c>
      <c r="Q447" s="37" t="s">
        <v>52</v>
      </c>
      <c r="R447" s="37" t="s">
        <v>52</v>
      </c>
      <c r="S447" s="37" t="s">
        <v>52</v>
      </c>
      <c r="T447" s="37" t="s">
        <v>2042</v>
      </c>
      <c r="U447" s="37" t="s">
        <v>125</v>
      </c>
      <c r="V447" s="37" t="s">
        <v>2072</v>
      </c>
      <c r="W447" s="91">
        <v>15308747600</v>
      </c>
      <c r="X447" s="34" t="s">
        <v>56</v>
      </c>
      <c r="Y447" s="124">
        <v>45321</v>
      </c>
      <c r="Z447" s="124">
        <v>45627</v>
      </c>
      <c r="AA447" s="37"/>
      <c r="AB447" s="105" t="s">
        <v>2043</v>
      </c>
      <c r="AC447" s="100"/>
      <c r="AD447" s="37"/>
      <c r="AE447" s="35" t="s">
        <v>52</v>
      </c>
      <c r="AF447" s="34">
        <v>16.2</v>
      </c>
      <c r="AG447" s="34">
        <v>16.2</v>
      </c>
      <c r="AH447" s="33"/>
      <c r="AI447" s="33"/>
    </row>
    <row r="448" s="2" customFormat="1" ht="104" hidden="1" customHeight="1" spans="1:35">
      <c r="A448" s="34">
        <v>194</v>
      </c>
      <c r="B448" s="34" t="s">
        <v>864</v>
      </c>
      <c r="C448" s="37" t="s">
        <v>865</v>
      </c>
      <c r="D448" s="37" t="s">
        <v>2037</v>
      </c>
      <c r="E448" s="33" t="s">
        <v>2582</v>
      </c>
      <c r="F448" s="33" t="s">
        <v>121</v>
      </c>
      <c r="G448" s="33" t="s">
        <v>2583</v>
      </c>
      <c r="H448" s="33" t="s">
        <v>48</v>
      </c>
      <c r="I448" s="55" t="s">
        <v>2584</v>
      </c>
      <c r="J448" s="34">
        <v>16.8</v>
      </c>
      <c r="K448" s="34">
        <v>16.8</v>
      </c>
      <c r="L448" s="33"/>
      <c r="M448" s="33"/>
      <c r="N448" s="73" t="s">
        <v>2585</v>
      </c>
      <c r="O448" s="73"/>
      <c r="P448" s="132">
        <v>285</v>
      </c>
      <c r="Q448" s="37" t="s">
        <v>52</v>
      </c>
      <c r="R448" s="37" t="s">
        <v>52</v>
      </c>
      <c r="S448" s="37" t="s">
        <v>52</v>
      </c>
      <c r="T448" s="37" t="s">
        <v>2042</v>
      </c>
      <c r="U448" s="37" t="s">
        <v>125</v>
      </c>
      <c r="V448" s="37" t="s">
        <v>2072</v>
      </c>
      <c r="W448" s="91">
        <v>15308747600</v>
      </c>
      <c r="X448" s="34" t="s">
        <v>56</v>
      </c>
      <c r="Y448" s="124">
        <v>45321</v>
      </c>
      <c r="Z448" s="124">
        <v>45627</v>
      </c>
      <c r="AA448" s="37"/>
      <c r="AB448" s="105" t="s">
        <v>2043</v>
      </c>
      <c r="AC448" s="100"/>
      <c r="AD448" s="37"/>
      <c r="AE448" s="35" t="s">
        <v>52</v>
      </c>
      <c r="AF448" s="34">
        <v>16.8</v>
      </c>
      <c r="AG448" s="34">
        <v>16.8</v>
      </c>
      <c r="AH448" s="33"/>
      <c r="AI448" s="33"/>
    </row>
    <row r="449" s="2" customFormat="1" ht="64" hidden="1" customHeight="1" spans="1:35">
      <c r="A449" s="34">
        <v>195</v>
      </c>
      <c r="B449" s="34" t="s">
        <v>864</v>
      </c>
      <c r="C449" s="37" t="s">
        <v>865</v>
      </c>
      <c r="D449" s="37" t="s">
        <v>2037</v>
      </c>
      <c r="E449" s="33" t="s">
        <v>2586</v>
      </c>
      <c r="F449" s="33" t="s">
        <v>121</v>
      </c>
      <c r="G449" s="33" t="s">
        <v>2587</v>
      </c>
      <c r="H449" s="33" t="s">
        <v>48</v>
      </c>
      <c r="I449" s="55" t="s">
        <v>2588</v>
      </c>
      <c r="J449" s="34">
        <v>8.3</v>
      </c>
      <c r="K449" s="34">
        <v>8.3</v>
      </c>
      <c r="L449" s="33"/>
      <c r="M449" s="33"/>
      <c r="N449" s="73" t="s">
        <v>2589</v>
      </c>
      <c r="O449" s="73"/>
      <c r="P449" s="132">
        <v>121</v>
      </c>
      <c r="Q449" s="37" t="s">
        <v>52</v>
      </c>
      <c r="R449" s="37" t="s">
        <v>52</v>
      </c>
      <c r="S449" s="37" t="s">
        <v>52</v>
      </c>
      <c r="T449" s="37" t="s">
        <v>2042</v>
      </c>
      <c r="U449" s="37" t="s">
        <v>125</v>
      </c>
      <c r="V449" s="37" t="s">
        <v>2072</v>
      </c>
      <c r="W449" s="91">
        <v>15308747600</v>
      </c>
      <c r="X449" s="34" t="s">
        <v>56</v>
      </c>
      <c r="Y449" s="124">
        <v>45321</v>
      </c>
      <c r="Z449" s="124">
        <v>45627</v>
      </c>
      <c r="AA449" s="37"/>
      <c r="AB449" s="105" t="s">
        <v>2043</v>
      </c>
      <c r="AC449" s="100"/>
      <c r="AD449" s="37"/>
      <c r="AE449" s="35" t="s">
        <v>52</v>
      </c>
      <c r="AF449" s="34">
        <v>8.3</v>
      </c>
      <c r="AG449" s="34">
        <v>8.3</v>
      </c>
      <c r="AH449" s="33"/>
      <c r="AI449" s="33"/>
    </row>
    <row r="450" s="2" customFormat="1" ht="64" hidden="1" customHeight="1" spans="1:35">
      <c r="A450" s="33">
        <v>196</v>
      </c>
      <c r="B450" s="34" t="s">
        <v>864</v>
      </c>
      <c r="C450" s="37" t="s">
        <v>865</v>
      </c>
      <c r="D450" s="37" t="s">
        <v>2037</v>
      </c>
      <c r="E450" s="33" t="s">
        <v>2590</v>
      </c>
      <c r="F450" s="33" t="s">
        <v>121</v>
      </c>
      <c r="G450" s="33" t="s">
        <v>2591</v>
      </c>
      <c r="H450" s="33" t="s">
        <v>48</v>
      </c>
      <c r="I450" s="55" t="s">
        <v>2592</v>
      </c>
      <c r="J450" s="34">
        <v>15.5</v>
      </c>
      <c r="K450" s="34">
        <v>15.5</v>
      </c>
      <c r="L450" s="33"/>
      <c r="M450" s="33"/>
      <c r="N450" s="73" t="s">
        <v>2593</v>
      </c>
      <c r="O450" s="73"/>
      <c r="P450" s="132">
        <v>170</v>
      </c>
      <c r="Q450" s="37" t="s">
        <v>52</v>
      </c>
      <c r="R450" s="37" t="s">
        <v>52</v>
      </c>
      <c r="S450" s="37" t="s">
        <v>52</v>
      </c>
      <c r="T450" s="37" t="s">
        <v>2042</v>
      </c>
      <c r="U450" s="37" t="s">
        <v>125</v>
      </c>
      <c r="V450" s="37" t="s">
        <v>2072</v>
      </c>
      <c r="W450" s="91">
        <v>15308747600</v>
      </c>
      <c r="X450" s="34" t="s">
        <v>56</v>
      </c>
      <c r="Y450" s="124">
        <v>45321</v>
      </c>
      <c r="Z450" s="124">
        <v>45627</v>
      </c>
      <c r="AA450" s="37"/>
      <c r="AB450" s="105" t="s">
        <v>2043</v>
      </c>
      <c r="AC450" s="100"/>
      <c r="AD450" s="37"/>
      <c r="AE450" s="35" t="s">
        <v>52</v>
      </c>
      <c r="AF450" s="34">
        <v>15.5</v>
      </c>
      <c r="AG450" s="34">
        <v>15.5</v>
      </c>
      <c r="AH450" s="33"/>
      <c r="AI450" s="33"/>
    </row>
    <row r="451" s="2" customFormat="1" ht="78" hidden="1" customHeight="1" spans="1:35">
      <c r="A451" s="34">
        <v>197</v>
      </c>
      <c r="B451" s="34" t="s">
        <v>864</v>
      </c>
      <c r="C451" s="37" t="s">
        <v>865</v>
      </c>
      <c r="D451" s="37" t="s">
        <v>2037</v>
      </c>
      <c r="E451" s="33" t="s">
        <v>2594</v>
      </c>
      <c r="F451" s="33" t="s">
        <v>198</v>
      </c>
      <c r="G451" s="33" t="s">
        <v>2595</v>
      </c>
      <c r="H451" s="33" t="s">
        <v>48</v>
      </c>
      <c r="I451" s="55" t="s">
        <v>2596</v>
      </c>
      <c r="J451" s="34">
        <v>80</v>
      </c>
      <c r="K451" s="34">
        <v>80</v>
      </c>
      <c r="L451" s="33"/>
      <c r="M451" s="33"/>
      <c r="N451" s="73" t="s">
        <v>2597</v>
      </c>
      <c r="O451" s="73"/>
      <c r="P451" s="132">
        <v>8417</v>
      </c>
      <c r="Q451" s="37" t="s">
        <v>52</v>
      </c>
      <c r="R451" s="37" t="s">
        <v>52</v>
      </c>
      <c r="S451" s="37" t="s">
        <v>52</v>
      </c>
      <c r="T451" s="37" t="s">
        <v>2042</v>
      </c>
      <c r="U451" s="37" t="s">
        <v>203</v>
      </c>
      <c r="V451" s="37" t="s">
        <v>2331</v>
      </c>
      <c r="W451" s="91" t="s">
        <v>2332</v>
      </c>
      <c r="X451" s="34" t="s">
        <v>56</v>
      </c>
      <c r="Y451" s="124">
        <v>45321</v>
      </c>
      <c r="Z451" s="124">
        <v>45627</v>
      </c>
      <c r="AA451" s="37"/>
      <c r="AB451" s="105" t="s">
        <v>2043</v>
      </c>
      <c r="AC451" s="100"/>
      <c r="AD451" s="37"/>
      <c r="AE451" s="35" t="s">
        <v>52</v>
      </c>
      <c r="AF451" s="34">
        <v>80</v>
      </c>
      <c r="AG451" s="34">
        <v>80</v>
      </c>
      <c r="AH451" s="33"/>
      <c r="AI451" s="33"/>
    </row>
    <row r="452" s="2" customFormat="1" ht="63.75" hidden="1" spans="1:35">
      <c r="A452" s="34">
        <v>198</v>
      </c>
      <c r="B452" s="34" t="s">
        <v>864</v>
      </c>
      <c r="C452" s="37" t="s">
        <v>865</v>
      </c>
      <c r="D452" s="37" t="s">
        <v>2037</v>
      </c>
      <c r="E452" s="33" t="s">
        <v>2598</v>
      </c>
      <c r="F452" s="33" t="s">
        <v>198</v>
      </c>
      <c r="G452" s="33" t="s">
        <v>1082</v>
      </c>
      <c r="H452" s="33" t="s">
        <v>48</v>
      </c>
      <c r="I452" s="55" t="s">
        <v>2599</v>
      </c>
      <c r="J452" s="34">
        <v>64</v>
      </c>
      <c r="K452" s="34">
        <v>64</v>
      </c>
      <c r="L452" s="33"/>
      <c r="M452" s="33"/>
      <c r="N452" s="73" t="s">
        <v>2600</v>
      </c>
      <c r="O452" s="73"/>
      <c r="P452" s="132">
        <v>6632</v>
      </c>
      <c r="Q452" s="37" t="s">
        <v>52</v>
      </c>
      <c r="R452" s="37" t="s">
        <v>52</v>
      </c>
      <c r="S452" s="37" t="s">
        <v>52</v>
      </c>
      <c r="T452" s="37" t="s">
        <v>2042</v>
      </c>
      <c r="U452" s="37" t="s">
        <v>203</v>
      </c>
      <c r="V452" s="37" t="s">
        <v>2331</v>
      </c>
      <c r="W452" s="91" t="s">
        <v>2332</v>
      </c>
      <c r="X452" s="34" t="s">
        <v>56</v>
      </c>
      <c r="Y452" s="124">
        <v>45321</v>
      </c>
      <c r="Z452" s="124">
        <v>45627</v>
      </c>
      <c r="AA452" s="37"/>
      <c r="AB452" s="105" t="s">
        <v>2043</v>
      </c>
      <c r="AC452" s="100"/>
      <c r="AD452" s="37"/>
      <c r="AE452" s="35" t="s">
        <v>52</v>
      </c>
      <c r="AF452" s="34">
        <v>64</v>
      </c>
      <c r="AG452" s="34">
        <v>64</v>
      </c>
      <c r="AH452" s="33"/>
      <c r="AI452" s="33"/>
    </row>
    <row r="453" s="2" customFormat="1" ht="90" hidden="1" customHeight="1" spans="1:35">
      <c r="A453" s="33">
        <v>199</v>
      </c>
      <c r="B453" s="34" t="s">
        <v>864</v>
      </c>
      <c r="C453" s="37" t="s">
        <v>865</v>
      </c>
      <c r="D453" s="37" t="s">
        <v>2037</v>
      </c>
      <c r="E453" s="33" t="s">
        <v>2601</v>
      </c>
      <c r="F453" s="33" t="s">
        <v>198</v>
      </c>
      <c r="G453" s="33" t="s">
        <v>457</v>
      </c>
      <c r="H453" s="33" t="s">
        <v>48</v>
      </c>
      <c r="I453" s="55" t="s">
        <v>2602</v>
      </c>
      <c r="J453" s="34">
        <v>75</v>
      </c>
      <c r="K453" s="34">
        <v>75</v>
      </c>
      <c r="L453" s="33"/>
      <c r="M453" s="33"/>
      <c r="N453" s="73" t="s">
        <v>2603</v>
      </c>
      <c r="O453" s="73"/>
      <c r="P453" s="132">
        <v>5653</v>
      </c>
      <c r="Q453" s="37" t="s">
        <v>52</v>
      </c>
      <c r="R453" s="37" t="s">
        <v>52</v>
      </c>
      <c r="S453" s="37" t="s">
        <v>52</v>
      </c>
      <c r="T453" s="37" t="s">
        <v>2042</v>
      </c>
      <c r="U453" s="37" t="s">
        <v>203</v>
      </c>
      <c r="V453" s="37" t="s">
        <v>2331</v>
      </c>
      <c r="W453" s="91" t="s">
        <v>2332</v>
      </c>
      <c r="X453" s="34" t="s">
        <v>56</v>
      </c>
      <c r="Y453" s="124">
        <v>45321</v>
      </c>
      <c r="Z453" s="124">
        <v>45627</v>
      </c>
      <c r="AA453" s="37"/>
      <c r="AB453" s="105" t="s">
        <v>2043</v>
      </c>
      <c r="AC453" s="100"/>
      <c r="AD453" s="37"/>
      <c r="AE453" s="35" t="s">
        <v>52</v>
      </c>
      <c r="AF453" s="34">
        <v>75</v>
      </c>
      <c r="AG453" s="34">
        <v>75</v>
      </c>
      <c r="AH453" s="33"/>
      <c r="AI453" s="33"/>
    </row>
    <row r="454" s="2" customFormat="1" ht="63.75" hidden="1" spans="1:35">
      <c r="A454" s="34">
        <v>200</v>
      </c>
      <c r="B454" s="34" t="s">
        <v>864</v>
      </c>
      <c r="C454" s="37" t="s">
        <v>865</v>
      </c>
      <c r="D454" s="37" t="s">
        <v>2037</v>
      </c>
      <c r="E454" s="33" t="s">
        <v>2604</v>
      </c>
      <c r="F454" s="33" t="s">
        <v>198</v>
      </c>
      <c r="G454" s="33" t="s">
        <v>2605</v>
      </c>
      <c r="H454" s="33" t="s">
        <v>48</v>
      </c>
      <c r="I454" s="55" t="s">
        <v>2606</v>
      </c>
      <c r="J454" s="34">
        <v>146</v>
      </c>
      <c r="K454" s="34">
        <v>146</v>
      </c>
      <c r="L454" s="33"/>
      <c r="M454" s="33"/>
      <c r="N454" s="73" t="s">
        <v>2607</v>
      </c>
      <c r="O454" s="73"/>
      <c r="P454" s="132">
        <v>2229</v>
      </c>
      <c r="Q454" s="37" t="s">
        <v>52</v>
      </c>
      <c r="R454" s="37" t="s">
        <v>52</v>
      </c>
      <c r="S454" s="37" t="s">
        <v>52</v>
      </c>
      <c r="T454" s="37" t="s">
        <v>2042</v>
      </c>
      <c r="U454" s="37" t="s">
        <v>203</v>
      </c>
      <c r="V454" s="37" t="s">
        <v>2331</v>
      </c>
      <c r="W454" s="91" t="s">
        <v>2332</v>
      </c>
      <c r="X454" s="34" t="s">
        <v>56</v>
      </c>
      <c r="Y454" s="124">
        <v>45321</v>
      </c>
      <c r="Z454" s="124">
        <v>45627</v>
      </c>
      <c r="AA454" s="37"/>
      <c r="AB454" s="105" t="s">
        <v>2043</v>
      </c>
      <c r="AC454" s="100"/>
      <c r="AD454" s="37"/>
      <c r="AE454" s="35" t="s">
        <v>52</v>
      </c>
      <c r="AF454" s="34">
        <v>146</v>
      </c>
      <c r="AG454" s="34">
        <v>146</v>
      </c>
      <c r="AH454" s="33"/>
      <c r="AI454" s="33"/>
    </row>
    <row r="455" s="2" customFormat="1" ht="76" hidden="1" customHeight="1" spans="1:35">
      <c r="A455" s="34">
        <v>201</v>
      </c>
      <c r="B455" s="34" t="s">
        <v>864</v>
      </c>
      <c r="C455" s="37" t="s">
        <v>865</v>
      </c>
      <c r="D455" s="37" t="s">
        <v>2037</v>
      </c>
      <c r="E455" s="33" t="s">
        <v>2608</v>
      </c>
      <c r="F455" s="33" t="s">
        <v>591</v>
      </c>
      <c r="G455" s="33" t="s">
        <v>2609</v>
      </c>
      <c r="H455" s="33" t="s">
        <v>48</v>
      </c>
      <c r="I455" s="55" t="s">
        <v>4493</v>
      </c>
      <c r="J455" s="34">
        <v>7.95</v>
      </c>
      <c r="K455" s="34">
        <v>7.95</v>
      </c>
      <c r="L455" s="33"/>
      <c r="M455" s="33"/>
      <c r="N455" s="73" t="s">
        <v>2611</v>
      </c>
      <c r="O455" s="73"/>
      <c r="P455" s="132">
        <v>162</v>
      </c>
      <c r="Q455" s="37" t="s">
        <v>52</v>
      </c>
      <c r="R455" s="37" t="s">
        <v>52</v>
      </c>
      <c r="S455" s="37" t="s">
        <v>52</v>
      </c>
      <c r="T455" s="37" t="s">
        <v>2042</v>
      </c>
      <c r="U455" s="37" t="s">
        <v>597</v>
      </c>
      <c r="V455" s="37" t="s">
        <v>2126</v>
      </c>
      <c r="W455" s="91" t="s">
        <v>2127</v>
      </c>
      <c r="X455" s="34" t="s">
        <v>56</v>
      </c>
      <c r="Y455" s="124">
        <v>45321</v>
      </c>
      <c r="Z455" s="124">
        <v>45627</v>
      </c>
      <c r="AA455" s="37"/>
      <c r="AB455" s="105" t="s">
        <v>2043</v>
      </c>
      <c r="AC455" s="100"/>
      <c r="AD455" s="37"/>
      <c r="AE455" s="35" t="s">
        <v>52</v>
      </c>
      <c r="AF455" s="34">
        <v>7.95</v>
      </c>
      <c r="AG455" s="34">
        <v>7.95</v>
      </c>
      <c r="AH455" s="33"/>
      <c r="AI455" s="33"/>
    </row>
    <row r="456" s="2" customFormat="1" ht="74" hidden="1" customHeight="1" spans="1:35">
      <c r="A456" s="33">
        <v>202</v>
      </c>
      <c r="B456" s="34" t="s">
        <v>864</v>
      </c>
      <c r="C456" s="37" t="s">
        <v>865</v>
      </c>
      <c r="D456" s="37" t="s">
        <v>2037</v>
      </c>
      <c r="E456" s="33" t="s">
        <v>2612</v>
      </c>
      <c r="F456" s="33" t="s">
        <v>591</v>
      </c>
      <c r="G456" s="33" t="s">
        <v>2613</v>
      </c>
      <c r="H456" s="33" t="s">
        <v>48</v>
      </c>
      <c r="I456" s="55" t="s">
        <v>4494</v>
      </c>
      <c r="J456" s="34">
        <v>13.4</v>
      </c>
      <c r="K456" s="34">
        <v>13.4</v>
      </c>
      <c r="L456" s="33"/>
      <c r="M456" s="33"/>
      <c r="N456" s="73" t="s">
        <v>4495</v>
      </c>
      <c r="O456" s="73"/>
      <c r="P456" s="132">
        <v>420</v>
      </c>
      <c r="Q456" s="37" t="s">
        <v>52</v>
      </c>
      <c r="R456" s="37" t="s">
        <v>52</v>
      </c>
      <c r="S456" s="37" t="s">
        <v>52</v>
      </c>
      <c r="T456" s="37" t="s">
        <v>2042</v>
      </c>
      <c r="U456" s="37" t="s">
        <v>597</v>
      </c>
      <c r="V456" s="37" t="s">
        <v>2126</v>
      </c>
      <c r="W456" s="91" t="s">
        <v>2127</v>
      </c>
      <c r="X456" s="34" t="s">
        <v>56</v>
      </c>
      <c r="Y456" s="124">
        <v>45321</v>
      </c>
      <c r="Z456" s="124">
        <v>45627</v>
      </c>
      <c r="AA456" s="37"/>
      <c r="AB456" s="105" t="s">
        <v>2043</v>
      </c>
      <c r="AC456" s="100"/>
      <c r="AD456" s="37"/>
      <c r="AE456" s="35" t="s">
        <v>52</v>
      </c>
      <c r="AF456" s="34">
        <v>13.4</v>
      </c>
      <c r="AG456" s="34">
        <v>13.4</v>
      </c>
      <c r="AH456" s="33"/>
      <c r="AI456" s="33"/>
    </row>
    <row r="457" s="2" customFormat="1" ht="62" hidden="1" customHeight="1" spans="1:35">
      <c r="A457" s="34">
        <v>203</v>
      </c>
      <c r="B457" s="34" t="s">
        <v>864</v>
      </c>
      <c r="C457" s="37" t="s">
        <v>865</v>
      </c>
      <c r="D457" s="37" t="s">
        <v>2037</v>
      </c>
      <c r="E457" s="33" t="s">
        <v>2616</v>
      </c>
      <c r="F457" s="33" t="s">
        <v>591</v>
      </c>
      <c r="G457" s="33" t="s">
        <v>627</v>
      </c>
      <c r="H457" s="33" t="s">
        <v>48</v>
      </c>
      <c r="I457" s="55" t="s">
        <v>4496</v>
      </c>
      <c r="J457" s="34">
        <v>10.1</v>
      </c>
      <c r="K457" s="34">
        <v>10.1</v>
      </c>
      <c r="L457" s="33"/>
      <c r="M457" s="33"/>
      <c r="N457" s="73" t="s">
        <v>4497</v>
      </c>
      <c r="O457" s="73"/>
      <c r="P457" s="132">
        <v>513</v>
      </c>
      <c r="Q457" s="37" t="s">
        <v>52</v>
      </c>
      <c r="R457" s="37" t="s">
        <v>52</v>
      </c>
      <c r="S457" s="37" t="s">
        <v>52</v>
      </c>
      <c r="T457" s="37" t="s">
        <v>2042</v>
      </c>
      <c r="U457" s="37" t="s">
        <v>597</v>
      </c>
      <c r="V457" s="37" t="s">
        <v>2126</v>
      </c>
      <c r="W457" s="91" t="s">
        <v>2127</v>
      </c>
      <c r="X457" s="34" t="s">
        <v>56</v>
      </c>
      <c r="Y457" s="124">
        <v>45321</v>
      </c>
      <c r="Z457" s="124">
        <v>45627</v>
      </c>
      <c r="AA457" s="37"/>
      <c r="AB457" s="105" t="s">
        <v>2043</v>
      </c>
      <c r="AC457" s="100"/>
      <c r="AD457" s="37"/>
      <c r="AE457" s="35" t="s">
        <v>52</v>
      </c>
      <c r="AF457" s="34">
        <v>10.1</v>
      </c>
      <c r="AG457" s="34">
        <v>10.1</v>
      </c>
      <c r="AH457" s="33"/>
      <c r="AI457" s="33"/>
    </row>
    <row r="458" s="2" customFormat="1" ht="81" hidden="1" customHeight="1" spans="1:35">
      <c r="A458" s="34">
        <v>204</v>
      </c>
      <c r="B458" s="34" t="s">
        <v>864</v>
      </c>
      <c r="C458" s="37" t="s">
        <v>865</v>
      </c>
      <c r="D458" s="37" t="s">
        <v>2037</v>
      </c>
      <c r="E458" s="33" t="s">
        <v>2619</v>
      </c>
      <c r="F458" s="33" t="s">
        <v>207</v>
      </c>
      <c r="G458" s="33" t="s">
        <v>2620</v>
      </c>
      <c r="H458" s="33" t="s">
        <v>48</v>
      </c>
      <c r="I458" s="55" t="s">
        <v>2621</v>
      </c>
      <c r="J458" s="34">
        <v>95.28</v>
      </c>
      <c r="K458" s="34">
        <v>95.28</v>
      </c>
      <c r="L458" s="33"/>
      <c r="M458" s="33"/>
      <c r="N458" s="73" t="s">
        <v>2622</v>
      </c>
      <c r="O458" s="73"/>
      <c r="P458" s="132">
        <v>1366</v>
      </c>
      <c r="Q458" s="37" t="s">
        <v>52</v>
      </c>
      <c r="R458" s="37" t="s">
        <v>52</v>
      </c>
      <c r="S458" s="37" t="s">
        <v>52</v>
      </c>
      <c r="T458" s="37" t="s">
        <v>2042</v>
      </c>
      <c r="U458" s="37" t="s">
        <v>212</v>
      </c>
      <c r="V458" s="37" t="s">
        <v>2091</v>
      </c>
      <c r="W458" s="91" t="s">
        <v>2092</v>
      </c>
      <c r="X458" s="34" t="s">
        <v>56</v>
      </c>
      <c r="Y458" s="124">
        <v>45321</v>
      </c>
      <c r="Z458" s="124">
        <v>45627</v>
      </c>
      <c r="AA458" s="37"/>
      <c r="AB458" s="105" t="s">
        <v>2043</v>
      </c>
      <c r="AC458" s="100"/>
      <c r="AD458" s="37"/>
      <c r="AE458" s="35" t="s">
        <v>52</v>
      </c>
      <c r="AF458" s="34">
        <v>95.28</v>
      </c>
      <c r="AG458" s="34">
        <v>95.28</v>
      </c>
      <c r="AH458" s="33"/>
      <c r="AI458" s="33"/>
    </row>
    <row r="459" s="2" customFormat="1" ht="79" hidden="1" customHeight="1" spans="1:35">
      <c r="A459" s="33">
        <v>205</v>
      </c>
      <c r="B459" s="34" t="s">
        <v>864</v>
      </c>
      <c r="C459" s="37" t="s">
        <v>865</v>
      </c>
      <c r="D459" s="37" t="s">
        <v>2037</v>
      </c>
      <c r="E459" s="33" t="s">
        <v>2623</v>
      </c>
      <c r="F459" s="33" t="s">
        <v>207</v>
      </c>
      <c r="G459" s="33" t="s">
        <v>2624</v>
      </c>
      <c r="H459" s="33" t="s">
        <v>48</v>
      </c>
      <c r="I459" s="55" t="s">
        <v>2625</v>
      </c>
      <c r="J459" s="34">
        <v>19.5</v>
      </c>
      <c r="K459" s="34">
        <v>19.5</v>
      </c>
      <c r="L459" s="33"/>
      <c r="M459" s="33"/>
      <c r="N459" s="73" t="s">
        <v>2626</v>
      </c>
      <c r="O459" s="73"/>
      <c r="P459" s="132">
        <v>244</v>
      </c>
      <c r="Q459" s="37" t="s">
        <v>52</v>
      </c>
      <c r="R459" s="37" t="s">
        <v>52</v>
      </c>
      <c r="S459" s="37" t="s">
        <v>52</v>
      </c>
      <c r="T459" s="37" t="s">
        <v>2042</v>
      </c>
      <c r="U459" s="37" t="s">
        <v>212</v>
      </c>
      <c r="V459" s="37" t="s">
        <v>2091</v>
      </c>
      <c r="W459" s="91" t="s">
        <v>2092</v>
      </c>
      <c r="X459" s="34" t="s">
        <v>56</v>
      </c>
      <c r="Y459" s="124">
        <v>45321</v>
      </c>
      <c r="Z459" s="124">
        <v>45627</v>
      </c>
      <c r="AA459" s="37"/>
      <c r="AB459" s="105" t="s">
        <v>2043</v>
      </c>
      <c r="AC459" s="100"/>
      <c r="AD459" s="37"/>
      <c r="AE459" s="35" t="s">
        <v>52</v>
      </c>
      <c r="AF459" s="34">
        <v>19.5</v>
      </c>
      <c r="AG459" s="34">
        <v>19.5</v>
      </c>
      <c r="AH459" s="33"/>
      <c r="AI459" s="33"/>
    </row>
    <row r="460" s="2" customFormat="1" ht="74" hidden="1" customHeight="1" spans="1:35">
      <c r="A460" s="34">
        <v>206</v>
      </c>
      <c r="B460" s="34" t="s">
        <v>864</v>
      </c>
      <c r="C460" s="37" t="s">
        <v>865</v>
      </c>
      <c r="D460" s="37" t="s">
        <v>2037</v>
      </c>
      <c r="E460" s="33" t="s">
        <v>2627</v>
      </c>
      <c r="F460" s="33" t="s">
        <v>207</v>
      </c>
      <c r="G460" s="33" t="s">
        <v>2628</v>
      </c>
      <c r="H460" s="33" t="s">
        <v>48</v>
      </c>
      <c r="I460" s="55" t="s">
        <v>2629</v>
      </c>
      <c r="J460" s="34">
        <v>29</v>
      </c>
      <c r="K460" s="34">
        <v>29</v>
      </c>
      <c r="L460" s="33"/>
      <c r="M460" s="33"/>
      <c r="N460" s="73" t="s">
        <v>2630</v>
      </c>
      <c r="O460" s="73"/>
      <c r="P460" s="132">
        <v>333</v>
      </c>
      <c r="Q460" s="37" t="s">
        <v>52</v>
      </c>
      <c r="R460" s="37" t="s">
        <v>52</v>
      </c>
      <c r="S460" s="37" t="s">
        <v>52</v>
      </c>
      <c r="T460" s="37" t="s">
        <v>2042</v>
      </c>
      <c r="U460" s="37" t="s">
        <v>212</v>
      </c>
      <c r="V460" s="37" t="s">
        <v>2091</v>
      </c>
      <c r="W460" s="91" t="s">
        <v>2092</v>
      </c>
      <c r="X460" s="34" t="s">
        <v>56</v>
      </c>
      <c r="Y460" s="124">
        <v>45321</v>
      </c>
      <c r="Z460" s="124">
        <v>45627</v>
      </c>
      <c r="AA460" s="37"/>
      <c r="AB460" s="105" t="s">
        <v>2043</v>
      </c>
      <c r="AC460" s="100"/>
      <c r="AD460" s="37"/>
      <c r="AE460" s="35" t="s">
        <v>52</v>
      </c>
      <c r="AF460" s="34">
        <v>29</v>
      </c>
      <c r="AG460" s="34">
        <v>29</v>
      </c>
      <c r="AH460" s="33"/>
      <c r="AI460" s="33"/>
    </row>
    <row r="461" s="2" customFormat="1" ht="63" hidden="1" customHeight="1" spans="1:35">
      <c r="A461" s="34">
        <v>207</v>
      </c>
      <c r="B461" s="34" t="s">
        <v>864</v>
      </c>
      <c r="C461" s="37" t="s">
        <v>865</v>
      </c>
      <c r="D461" s="37" t="s">
        <v>2037</v>
      </c>
      <c r="E461" s="33" t="s">
        <v>2631</v>
      </c>
      <c r="F461" s="33" t="s">
        <v>207</v>
      </c>
      <c r="G461" s="33" t="s">
        <v>2632</v>
      </c>
      <c r="H461" s="33" t="s">
        <v>48</v>
      </c>
      <c r="I461" s="55" t="s">
        <v>2633</v>
      </c>
      <c r="J461" s="34">
        <v>15.4</v>
      </c>
      <c r="K461" s="34">
        <v>15.4</v>
      </c>
      <c r="L461" s="33"/>
      <c r="M461" s="33"/>
      <c r="N461" s="73" t="s">
        <v>2634</v>
      </c>
      <c r="O461" s="73"/>
      <c r="P461" s="132">
        <v>1554</v>
      </c>
      <c r="Q461" s="37" t="s">
        <v>52</v>
      </c>
      <c r="R461" s="37" t="s">
        <v>52</v>
      </c>
      <c r="S461" s="37" t="s">
        <v>52</v>
      </c>
      <c r="T461" s="37" t="s">
        <v>2042</v>
      </c>
      <c r="U461" s="37" t="s">
        <v>212</v>
      </c>
      <c r="V461" s="37" t="s">
        <v>2091</v>
      </c>
      <c r="W461" s="91" t="s">
        <v>2092</v>
      </c>
      <c r="X461" s="34" t="s">
        <v>56</v>
      </c>
      <c r="Y461" s="124">
        <v>45321</v>
      </c>
      <c r="Z461" s="124">
        <v>45627</v>
      </c>
      <c r="AA461" s="37"/>
      <c r="AB461" s="105" t="s">
        <v>2043</v>
      </c>
      <c r="AC461" s="100"/>
      <c r="AD461" s="37"/>
      <c r="AE461" s="35" t="s">
        <v>52</v>
      </c>
      <c r="AF461" s="34">
        <v>15.4</v>
      </c>
      <c r="AG461" s="34">
        <v>15.4</v>
      </c>
      <c r="AH461" s="33"/>
      <c r="AI461" s="33"/>
    </row>
    <row r="462" s="2" customFormat="1" ht="62" hidden="1" customHeight="1" spans="1:35">
      <c r="A462" s="33">
        <v>208</v>
      </c>
      <c r="B462" s="34" t="s">
        <v>864</v>
      </c>
      <c r="C462" s="37" t="s">
        <v>865</v>
      </c>
      <c r="D462" s="37" t="s">
        <v>2037</v>
      </c>
      <c r="E462" s="33" t="s">
        <v>2635</v>
      </c>
      <c r="F462" s="33" t="s">
        <v>326</v>
      </c>
      <c r="G462" s="33" t="s">
        <v>2636</v>
      </c>
      <c r="H462" s="33" t="s">
        <v>48</v>
      </c>
      <c r="I462" s="55" t="s">
        <v>2637</v>
      </c>
      <c r="J462" s="34">
        <v>18</v>
      </c>
      <c r="K462" s="34">
        <v>18</v>
      </c>
      <c r="L462" s="33"/>
      <c r="M462" s="33"/>
      <c r="N462" s="73" t="s">
        <v>2638</v>
      </c>
      <c r="O462" s="73"/>
      <c r="P462" s="132">
        <v>237</v>
      </c>
      <c r="Q462" s="37" t="s">
        <v>52</v>
      </c>
      <c r="R462" s="37" t="s">
        <v>52</v>
      </c>
      <c r="S462" s="37" t="s">
        <v>52</v>
      </c>
      <c r="T462" s="37" t="s">
        <v>2042</v>
      </c>
      <c r="U462" s="37" t="s">
        <v>331</v>
      </c>
      <c r="V462" s="37" t="s">
        <v>2101</v>
      </c>
      <c r="W462" s="91" t="s">
        <v>2102</v>
      </c>
      <c r="X462" s="34" t="s">
        <v>56</v>
      </c>
      <c r="Y462" s="124">
        <v>45321</v>
      </c>
      <c r="Z462" s="124">
        <v>45627</v>
      </c>
      <c r="AA462" s="37"/>
      <c r="AB462" s="105" t="s">
        <v>2043</v>
      </c>
      <c r="AC462" s="100"/>
      <c r="AD462" s="37"/>
      <c r="AE462" s="35" t="s">
        <v>52</v>
      </c>
      <c r="AF462" s="34">
        <v>18</v>
      </c>
      <c r="AG462" s="34">
        <v>18</v>
      </c>
      <c r="AH462" s="33"/>
      <c r="AI462" s="33"/>
    </row>
    <row r="463" s="2" customFormat="1" ht="62" hidden="1" customHeight="1" spans="1:35">
      <c r="A463" s="34">
        <v>209</v>
      </c>
      <c r="B463" s="34" t="s">
        <v>864</v>
      </c>
      <c r="C463" s="37" t="s">
        <v>865</v>
      </c>
      <c r="D463" s="37" t="s">
        <v>2037</v>
      </c>
      <c r="E463" s="33" t="s">
        <v>2639</v>
      </c>
      <c r="F463" s="33" t="s">
        <v>326</v>
      </c>
      <c r="G463" s="33" t="s">
        <v>2640</v>
      </c>
      <c r="H463" s="33" t="s">
        <v>48</v>
      </c>
      <c r="I463" s="55" t="s">
        <v>2641</v>
      </c>
      <c r="J463" s="34">
        <v>6</v>
      </c>
      <c r="K463" s="34">
        <v>6</v>
      </c>
      <c r="L463" s="33"/>
      <c r="M463" s="33"/>
      <c r="N463" s="73" t="s">
        <v>2642</v>
      </c>
      <c r="O463" s="73"/>
      <c r="P463" s="132">
        <v>803</v>
      </c>
      <c r="Q463" s="37" t="s">
        <v>52</v>
      </c>
      <c r="R463" s="37" t="s">
        <v>52</v>
      </c>
      <c r="S463" s="37" t="s">
        <v>52</v>
      </c>
      <c r="T463" s="37" t="s">
        <v>2042</v>
      </c>
      <c r="U463" s="37" t="s">
        <v>331</v>
      </c>
      <c r="V463" s="37" t="s">
        <v>2101</v>
      </c>
      <c r="W463" s="91" t="s">
        <v>2102</v>
      </c>
      <c r="X463" s="34" t="s">
        <v>56</v>
      </c>
      <c r="Y463" s="124">
        <v>45321</v>
      </c>
      <c r="Z463" s="124">
        <v>45627</v>
      </c>
      <c r="AA463" s="37"/>
      <c r="AB463" s="105" t="s">
        <v>2043</v>
      </c>
      <c r="AC463" s="100"/>
      <c r="AD463" s="37"/>
      <c r="AE463" s="35" t="s">
        <v>52</v>
      </c>
      <c r="AF463" s="34">
        <v>6</v>
      </c>
      <c r="AG463" s="34">
        <v>6</v>
      </c>
      <c r="AH463" s="33"/>
      <c r="AI463" s="33"/>
    </row>
    <row r="464" s="2" customFormat="1" ht="62" hidden="1" customHeight="1" spans="1:35">
      <c r="A464" s="34">
        <v>210</v>
      </c>
      <c r="B464" s="34" t="s">
        <v>864</v>
      </c>
      <c r="C464" s="37" t="s">
        <v>865</v>
      </c>
      <c r="D464" s="37" t="s">
        <v>2037</v>
      </c>
      <c r="E464" s="33" t="s">
        <v>2643</v>
      </c>
      <c r="F464" s="33" t="s">
        <v>326</v>
      </c>
      <c r="G464" s="33" t="s">
        <v>1007</v>
      </c>
      <c r="H464" s="33" t="s">
        <v>48</v>
      </c>
      <c r="I464" s="55" t="s">
        <v>2644</v>
      </c>
      <c r="J464" s="34">
        <v>12</v>
      </c>
      <c r="K464" s="34">
        <v>12</v>
      </c>
      <c r="L464" s="33"/>
      <c r="M464" s="33"/>
      <c r="N464" s="73" t="s">
        <v>2645</v>
      </c>
      <c r="O464" s="73"/>
      <c r="P464" s="132">
        <v>290</v>
      </c>
      <c r="Q464" s="37" t="s">
        <v>52</v>
      </c>
      <c r="R464" s="37" t="s">
        <v>52</v>
      </c>
      <c r="S464" s="37" t="s">
        <v>52</v>
      </c>
      <c r="T464" s="37" t="s">
        <v>2042</v>
      </c>
      <c r="U464" s="37" t="s">
        <v>331</v>
      </c>
      <c r="V464" s="37" t="s">
        <v>2101</v>
      </c>
      <c r="W464" s="91" t="s">
        <v>2102</v>
      </c>
      <c r="X464" s="34" t="s">
        <v>56</v>
      </c>
      <c r="Y464" s="124">
        <v>45321</v>
      </c>
      <c r="Z464" s="124">
        <v>45627</v>
      </c>
      <c r="AA464" s="37"/>
      <c r="AB464" s="105" t="s">
        <v>2043</v>
      </c>
      <c r="AC464" s="100"/>
      <c r="AD464" s="37"/>
      <c r="AE464" s="35" t="s">
        <v>52</v>
      </c>
      <c r="AF464" s="34">
        <v>12</v>
      </c>
      <c r="AG464" s="34">
        <v>12</v>
      </c>
      <c r="AH464" s="33"/>
      <c r="AI464" s="33"/>
    </row>
    <row r="465" s="2" customFormat="1" ht="77" hidden="1" customHeight="1" spans="1:35">
      <c r="A465" s="33">
        <v>211</v>
      </c>
      <c r="B465" s="34" t="s">
        <v>864</v>
      </c>
      <c r="C465" s="37" t="s">
        <v>865</v>
      </c>
      <c r="D465" s="37" t="s">
        <v>2037</v>
      </c>
      <c r="E465" s="33" t="s">
        <v>2646</v>
      </c>
      <c r="F465" s="33" t="s">
        <v>223</v>
      </c>
      <c r="G465" s="33" t="s">
        <v>2647</v>
      </c>
      <c r="H465" s="33" t="s">
        <v>48</v>
      </c>
      <c r="I465" s="55" t="s">
        <v>2648</v>
      </c>
      <c r="J465" s="34">
        <v>120.6</v>
      </c>
      <c r="K465" s="34">
        <v>120.6</v>
      </c>
      <c r="L465" s="33"/>
      <c r="M465" s="33"/>
      <c r="N465" s="73" t="s">
        <v>2649</v>
      </c>
      <c r="O465" s="73"/>
      <c r="P465" s="132">
        <v>12397</v>
      </c>
      <c r="Q465" s="37" t="s">
        <v>52</v>
      </c>
      <c r="R465" s="37" t="s">
        <v>52</v>
      </c>
      <c r="S465" s="37" t="s">
        <v>52</v>
      </c>
      <c r="T465" s="37" t="s">
        <v>2042</v>
      </c>
      <c r="U465" s="37" t="s">
        <v>228</v>
      </c>
      <c r="V465" s="37" t="s">
        <v>2107</v>
      </c>
      <c r="W465" s="91" t="s">
        <v>2108</v>
      </c>
      <c r="X465" s="34" t="s">
        <v>56</v>
      </c>
      <c r="Y465" s="124">
        <v>45321</v>
      </c>
      <c r="Z465" s="124">
        <v>45627</v>
      </c>
      <c r="AA465" s="37"/>
      <c r="AB465" s="105" t="s">
        <v>2043</v>
      </c>
      <c r="AC465" s="100"/>
      <c r="AD465" s="37"/>
      <c r="AE465" s="35" t="s">
        <v>52</v>
      </c>
      <c r="AF465" s="34">
        <v>120.6</v>
      </c>
      <c r="AG465" s="34">
        <v>120.6</v>
      </c>
      <c r="AH465" s="33"/>
      <c r="AI465" s="33"/>
    </row>
    <row r="466" s="2" customFormat="1" ht="88" hidden="1" customHeight="1" spans="1:35">
      <c r="A466" s="34">
        <v>212</v>
      </c>
      <c r="B466" s="34" t="s">
        <v>864</v>
      </c>
      <c r="C466" s="37" t="s">
        <v>865</v>
      </c>
      <c r="D466" s="37" t="s">
        <v>2037</v>
      </c>
      <c r="E466" s="33" t="s">
        <v>2650</v>
      </c>
      <c r="F466" s="33" t="s">
        <v>223</v>
      </c>
      <c r="G466" s="33" t="s">
        <v>231</v>
      </c>
      <c r="H466" s="33" t="s">
        <v>48</v>
      </c>
      <c r="I466" s="55" t="s">
        <v>4498</v>
      </c>
      <c r="J466" s="34">
        <v>37</v>
      </c>
      <c r="K466" s="34">
        <v>37</v>
      </c>
      <c r="L466" s="33"/>
      <c r="M466" s="33"/>
      <c r="N466" s="73" t="s">
        <v>2652</v>
      </c>
      <c r="O466" s="73"/>
      <c r="P466" s="132">
        <v>408</v>
      </c>
      <c r="Q466" s="37" t="s">
        <v>52</v>
      </c>
      <c r="R466" s="37" t="s">
        <v>52</v>
      </c>
      <c r="S466" s="37" t="s">
        <v>52</v>
      </c>
      <c r="T466" s="37" t="s">
        <v>2042</v>
      </c>
      <c r="U466" s="37" t="s">
        <v>228</v>
      </c>
      <c r="V466" s="37" t="s">
        <v>2107</v>
      </c>
      <c r="W466" s="91" t="s">
        <v>2108</v>
      </c>
      <c r="X466" s="34" t="s">
        <v>56</v>
      </c>
      <c r="Y466" s="124">
        <v>45321</v>
      </c>
      <c r="Z466" s="124">
        <v>45627</v>
      </c>
      <c r="AA466" s="37"/>
      <c r="AB466" s="105" t="s">
        <v>2043</v>
      </c>
      <c r="AC466" s="100"/>
      <c r="AD466" s="37"/>
      <c r="AE466" s="35" t="s">
        <v>52</v>
      </c>
      <c r="AF466" s="34">
        <v>37</v>
      </c>
      <c r="AG466" s="34">
        <v>37</v>
      </c>
      <c r="AH466" s="33"/>
      <c r="AI466" s="33"/>
    </row>
    <row r="467" s="2" customFormat="1" ht="86" hidden="1" customHeight="1" spans="1:35">
      <c r="A467" s="34">
        <v>213</v>
      </c>
      <c r="B467" s="34" t="s">
        <v>864</v>
      </c>
      <c r="C467" s="37" t="s">
        <v>865</v>
      </c>
      <c r="D467" s="37" t="s">
        <v>2037</v>
      </c>
      <c r="E467" s="33" t="s">
        <v>2653</v>
      </c>
      <c r="F467" s="33" t="s">
        <v>223</v>
      </c>
      <c r="G467" s="85" t="s">
        <v>2654</v>
      </c>
      <c r="H467" s="33" t="s">
        <v>48</v>
      </c>
      <c r="I467" s="55" t="s">
        <v>2655</v>
      </c>
      <c r="J467" s="34">
        <v>196</v>
      </c>
      <c r="K467" s="34">
        <v>196</v>
      </c>
      <c r="L467" s="33"/>
      <c r="M467" s="33"/>
      <c r="N467" s="73" t="s">
        <v>2656</v>
      </c>
      <c r="O467" s="73"/>
      <c r="P467" s="132">
        <v>17609</v>
      </c>
      <c r="Q467" s="37" t="s">
        <v>52</v>
      </c>
      <c r="R467" s="37" t="s">
        <v>52</v>
      </c>
      <c r="S467" s="37" t="s">
        <v>52</v>
      </c>
      <c r="T467" s="37" t="s">
        <v>2042</v>
      </c>
      <c r="U467" s="37" t="s">
        <v>228</v>
      </c>
      <c r="V467" s="37" t="s">
        <v>2107</v>
      </c>
      <c r="W467" s="91" t="s">
        <v>2108</v>
      </c>
      <c r="X467" s="34" t="s">
        <v>56</v>
      </c>
      <c r="Y467" s="124">
        <v>45321</v>
      </c>
      <c r="Z467" s="124">
        <v>45627</v>
      </c>
      <c r="AA467" s="37"/>
      <c r="AB467" s="105" t="s">
        <v>2043</v>
      </c>
      <c r="AC467" s="100"/>
      <c r="AD467" s="37"/>
      <c r="AE467" s="35" t="s">
        <v>52</v>
      </c>
      <c r="AF467" s="34">
        <v>196</v>
      </c>
      <c r="AG467" s="34">
        <v>196</v>
      </c>
      <c r="AH467" s="33"/>
      <c r="AI467" s="33"/>
    </row>
    <row r="468" s="2" customFormat="1" ht="62" hidden="1" customHeight="1" spans="1:35">
      <c r="A468" s="33">
        <v>214</v>
      </c>
      <c r="B468" s="34" t="s">
        <v>864</v>
      </c>
      <c r="C468" s="37" t="s">
        <v>865</v>
      </c>
      <c r="D468" s="37" t="s">
        <v>2037</v>
      </c>
      <c r="E468" s="33" t="s">
        <v>2657</v>
      </c>
      <c r="F468" s="33" t="s">
        <v>248</v>
      </c>
      <c r="G468" s="33" t="s">
        <v>493</v>
      </c>
      <c r="H468" s="33" t="s">
        <v>48</v>
      </c>
      <c r="I468" s="55" t="s">
        <v>2658</v>
      </c>
      <c r="J468" s="34">
        <v>34.5</v>
      </c>
      <c r="K468" s="34">
        <v>34.5</v>
      </c>
      <c r="L468" s="33"/>
      <c r="M468" s="33"/>
      <c r="N468" s="73" t="s">
        <v>2659</v>
      </c>
      <c r="O468" s="73"/>
      <c r="P468" s="132">
        <v>334</v>
      </c>
      <c r="Q468" s="37" t="s">
        <v>52</v>
      </c>
      <c r="R468" s="37" t="s">
        <v>52</v>
      </c>
      <c r="S468" s="37" t="s">
        <v>52</v>
      </c>
      <c r="T468" s="37" t="s">
        <v>2042</v>
      </c>
      <c r="U468" s="37" t="s">
        <v>253</v>
      </c>
      <c r="V468" s="37" t="s">
        <v>910</v>
      </c>
      <c r="W468" s="91" t="s">
        <v>2210</v>
      </c>
      <c r="X468" s="34" t="s">
        <v>56</v>
      </c>
      <c r="Y468" s="124">
        <v>45321</v>
      </c>
      <c r="Z468" s="124">
        <v>45627</v>
      </c>
      <c r="AA468" s="37"/>
      <c r="AB468" s="105" t="s">
        <v>2043</v>
      </c>
      <c r="AC468" s="100"/>
      <c r="AD468" s="37"/>
      <c r="AE468" s="35" t="s">
        <v>52</v>
      </c>
      <c r="AF468" s="34">
        <v>34.5</v>
      </c>
      <c r="AG468" s="34">
        <v>34.5</v>
      </c>
      <c r="AH468" s="33"/>
      <c r="AI468" s="33"/>
    </row>
    <row r="469" s="2" customFormat="1" ht="65" hidden="1" customHeight="1" spans="1:35">
      <c r="A469" s="34">
        <v>215</v>
      </c>
      <c r="B469" s="34" t="s">
        <v>864</v>
      </c>
      <c r="C469" s="37" t="s">
        <v>865</v>
      </c>
      <c r="D469" s="37" t="s">
        <v>2037</v>
      </c>
      <c r="E469" s="33" t="s">
        <v>2660</v>
      </c>
      <c r="F469" s="33" t="s">
        <v>248</v>
      </c>
      <c r="G469" s="33" t="s">
        <v>4499</v>
      </c>
      <c r="H469" s="33" t="s">
        <v>48</v>
      </c>
      <c r="I469" s="55" t="s">
        <v>2661</v>
      </c>
      <c r="J469" s="34">
        <v>38</v>
      </c>
      <c r="K469" s="34">
        <v>38</v>
      </c>
      <c r="L469" s="33"/>
      <c r="M469" s="33"/>
      <c r="N469" s="73" t="s">
        <v>2662</v>
      </c>
      <c r="O469" s="73"/>
      <c r="P469" s="132">
        <v>1265</v>
      </c>
      <c r="Q469" s="37" t="s">
        <v>52</v>
      </c>
      <c r="R469" s="37" t="s">
        <v>52</v>
      </c>
      <c r="S469" s="37" t="s">
        <v>52</v>
      </c>
      <c r="T469" s="37" t="s">
        <v>2042</v>
      </c>
      <c r="U469" s="37" t="s">
        <v>253</v>
      </c>
      <c r="V469" s="37" t="s">
        <v>910</v>
      </c>
      <c r="W469" s="91" t="s">
        <v>2210</v>
      </c>
      <c r="X469" s="34" t="s">
        <v>56</v>
      </c>
      <c r="Y469" s="124">
        <v>45321</v>
      </c>
      <c r="Z469" s="124">
        <v>45627</v>
      </c>
      <c r="AA469" s="37"/>
      <c r="AB469" s="105" t="s">
        <v>2043</v>
      </c>
      <c r="AC469" s="100"/>
      <c r="AD469" s="37"/>
      <c r="AE469" s="35" t="s">
        <v>52</v>
      </c>
      <c r="AF469" s="34">
        <v>38</v>
      </c>
      <c r="AG469" s="34">
        <v>38</v>
      </c>
      <c r="AH469" s="33"/>
      <c r="AI469" s="33"/>
    </row>
    <row r="470" s="2" customFormat="1" ht="64" hidden="1" customHeight="1" spans="1:35">
      <c r="A470" s="34">
        <v>216</v>
      </c>
      <c r="B470" s="34" t="s">
        <v>864</v>
      </c>
      <c r="C470" s="37" t="s">
        <v>865</v>
      </c>
      <c r="D470" s="37" t="s">
        <v>2037</v>
      </c>
      <c r="E470" s="33" t="s">
        <v>2663</v>
      </c>
      <c r="F470" s="33" t="s">
        <v>248</v>
      </c>
      <c r="G470" s="33" t="s">
        <v>2664</v>
      </c>
      <c r="H470" s="33" t="s">
        <v>48</v>
      </c>
      <c r="I470" s="55" t="s">
        <v>2665</v>
      </c>
      <c r="J470" s="34">
        <v>10</v>
      </c>
      <c r="K470" s="34">
        <v>10</v>
      </c>
      <c r="L470" s="33"/>
      <c r="M470" s="33"/>
      <c r="N470" s="73" t="s">
        <v>2666</v>
      </c>
      <c r="O470" s="73"/>
      <c r="P470" s="132">
        <v>120</v>
      </c>
      <c r="Q470" s="37" t="s">
        <v>52</v>
      </c>
      <c r="R470" s="37" t="s">
        <v>52</v>
      </c>
      <c r="S470" s="37" t="s">
        <v>52</v>
      </c>
      <c r="T470" s="37" t="s">
        <v>2042</v>
      </c>
      <c r="U470" s="37" t="s">
        <v>253</v>
      </c>
      <c r="V470" s="37" t="s">
        <v>910</v>
      </c>
      <c r="W470" s="91" t="s">
        <v>2210</v>
      </c>
      <c r="X470" s="34" t="s">
        <v>56</v>
      </c>
      <c r="Y470" s="124">
        <v>45321</v>
      </c>
      <c r="Z470" s="124">
        <v>45627</v>
      </c>
      <c r="AA470" s="37"/>
      <c r="AB470" s="105" t="s">
        <v>2043</v>
      </c>
      <c r="AC470" s="100"/>
      <c r="AD470" s="37"/>
      <c r="AE470" s="35" t="s">
        <v>52</v>
      </c>
      <c r="AF470" s="34">
        <v>10</v>
      </c>
      <c r="AG470" s="34">
        <v>10</v>
      </c>
      <c r="AH470" s="33"/>
      <c r="AI470" s="33"/>
    </row>
    <row r="471" s="2" customFormat="1" ht="88" hidden="1" customHeight="1" spans="1:35">
      <c r="A471" s="33">
        <v>217</v>
      </c>
      <c r="B471" s="34" t="s">
        <v>864</v>
      </c>
      <c r="C471" s="37" t="s">
        <v>865</v>
      </c>
      <c r="D471" s="37" t="s">
        <v>2037</v>
      </c>
      <c r="E471" s="33" t="s">
        <v>2667</v>
      </c>
      <c r="F471" s="33" t="s">
        <v>975</v>
      </c>
      <c r="G471" s="33" t="s">
        <v>1157</v>
      </c>
      <c r="H471" s="33" t="s">
        <v>48</v>
      </c>
      <c r="I471" s="55" t="s">
        <v>2668</v>
      </c>
      <c r="J471" s="34">
        <v>6.36</v>
      </c>
      <c r="K471" s="34">
        <v>6.36</v>
      </c>
      <c r="L471" s="33"/>
      <c r="M471" s="33"/>
      <c r="N471" s="73" t="s">
        <v>2669</v>
      </c>
      <c r="O471" s="73"/>
      <c r="P471" s="132">
        <v>404</v>
      </c>
      <c r="Q471" s="37" t="s">
        <v>52</v>
      </c>
      <c r="R471" s="37" t="s">
        <v>52</v>
      </c>
      <c r="S471" s="37" t="s">
        <v>52</v>
      </c>
      <c r="T471" s="37" t="s">
        <v>2042</v>
      </c>
      <c r="U471" s="37" t="s">
        <v>979</v>
      </c>
      <c r="V471" s="37" t="s">
        <v>1458</v>
      </c>
      <c r="W471" s="91">
        <v>15911934921</v>
      </c>
      <c r="X471" s="34" t="s">
        <v>56</v>
      </c>
      <c r="Y471" s="124">
        <v>45321</v>
      </c>
      <c r="Z471" s="124">
        <v>45627</v>
      </c>
      <c r="AA471" s="37"/>
      <c r="AB471" s="105" t="s">
        <v>2043</v>
      </c>
      <c r="AC471" s="100"/>
      <c r="AD471" s="37"/>
      <c r="AE471" s="35" t="s">
        <v>52</v>
      </c>
      <c r="AF471" s="34">
        <v>6.36</v>
      </c>
      <c r="AG471" s="34">
        <v>6.36</v>
      </c>
      <c r="AH471" s="33"/>
      <c r="AI471" s="33"/>
    </row>
    <row r="472" s="2" customFormat="1" ht="66" hidden="1" customHeight="1" spans="1:35">
      <c r="A472" s="34">
        <v>218</v>
      </c>
      <c r="B472" s="34" t="s">
        <v>864</v>
      </c>
      <c r="C472" s="37" t="s">
        <v>865</v>
      </c>
      <c r="D472" s="37" t="s">
        <v>2037</v>
      </c>
      <c r="E472" s="33" t="s">
        <v>2670</v>
      </c>
      <c r="F472" s="33" t="s">
        <v>975</v>
      </c>
      <c r="G472" s="33" t="s">
        <v>2671</v>
      </c>
      <c r="H472" s="33" t="s">
        <v>48</v>
      </c>
      <c r="I472" s="55" t="s">
        <v>2672</v>
      </c>
      <c r="J472" s="34">
        <v>6.2</v>
      </c>
      <c r="K472" s="34">
        <v>6.2</v>
      </c>
      <c r="L472" s="33"/>
      <c r="M472" s="33"/>
      <c r="N472" s="73" t="s">
        <v>2673</v>
      </c>
      <c r="O472" s="73"/>
      <c r="P472" s="132">
        <v>341</v>
      </c>
      <c r="Q472" s="37" t="s">
        <v>52</v>
      </c>
      <c r="R472" s="37" t="s">
        <v>52</v>
      </c>
      <c r="S472" s="37" t="s">
        <v>52</v>
      </c>
      <c r="T472" s="37" t="s">
        <v>2042</v>
      </c>
      <c r="U472" s="37" t="s">
        <v>979</v>
      </c>
      <c r="V472" s="37" t="s">
        <v>1458</v>
      </c>
      <c r="W472" s="91">
        <v>15911934921</v>
      </c>
      <c r="X472" s="34" t="s">
        <v>56</v>
      </c>
      <c r="Y472" s="124">
        <v>45321</v>
      </c>
      <c r="Z472" s="124">
        <v>45627</v>
      </c>
      <c r="AA472" s="37"/>
      <c r="AB472" s="105" t="s">
        <v>2043</v>
      </c>
      <c r="AC472" s="100"/>
      <c r="AD472" s="37"/>
      <c r="AE472" s="35" t="s">
        <v>52</v>
      </c>
      <c r="AF472" s="34">
        <v>6.2</v>
      </c>
      <c r="AG472" s="34">
        <v>6.2</v>
      </c>
      <c r="AH472" s="33"/>
      <c r="AI472" s="33"/>
    </row>
    <row r="473" s="2" customFormat="1" ht="76" hidden="1" customHeight="1" spans="1:35">
      <c r="A473" s="34">
        <v>219</v>
      </c>
      <c r="B473" s="34" t="s">
        <v>864</v>
      </c>
      <c r="C473" s="37" t="s">
        <v>865</v>
      </c>
      <c r="D473" s="37" t="s">
        <v>2037</v>
      </c>
      <c r="E473" s="33" t="s">
        <v>2674</v>
      </c>
      <c r="F473" s="33" t="s">
        <v>975</v>
      </c>
      <c r="G473" s="33" t="s">
        <v>2675</v>
      </c>
      <c r="H473" s="33" t="s">
        <v>48</v>
      </c>
      <c r="I473" s="55" t="s">
        <v>2676</v>
      </c>
      <c r="J473" s="34">
        <v>3.42</v>
      </c>
      <c r="K473" s="34">
        <v>3.42</v>
      </c>
      <c r="L473" s="33"/>
      <c r="M473" s="33"/>
      <c r="N473" s="73" t="s">
        <v>2677</v>
      </c>
      <c r="O473" s="73"/>
      <c r="P473" s="132">
        <v>210</v>
      </c>
      <c r="Q473" s="37" t="s">
        <v>52</v>
      </c>
      <c r="R473" s="37" t="s">
        <v>52</v>
      </c>
      <c r="S473" s="37" t="s">
        <v>52</v>
      </c>
      <c r="T473" s="37" t="s">
        <v>2042</v>
      </c>
      <c r="U473" s="37" t="s">
        <v>979</v>
      </c>
      <c r="V473" s="37" t="s">
        <v>1458</v>
      </c>
      <c r="W473" s="91">
        <v>15911934921</v>
      </c>
      <c r="X473" s="34" t="s">
        <v>56</v>
      </c>
      <c r="Y473" s="124">
        <v>45321</v>
      </c>
      <c r="Z473" s="124">
        <v>45627</v>
      </c>
      <c r="AA473" s="37"/>
      <c r="AB473" s="105" t="s">
        <v>2043</v>
      </c>
      <c r="AC473" s="100"/>
      <c r="AD473" s="37"/>
      <c r="AE473" s="35" t="s">
        <v>52</v>
      </c>
      <c r="AF473" s="34">
        <v>3.42</v>
      </c>
      <c r="AG473" s="34">
        <v>3.42</v>
      </c>
      <c r="AH473" s="33"/>
      <c r="AI473" s="33"/>
    </row>
    <row r="474" s="2" customFormat="1" ht="64" hidden="1" customHeight="1" spans="1:35">
      <c r="A474" s="33">
        <v>220</v>
      </c>
      <c r="B474" s="34" t="s">
        <v>864</v>
      </c>
      <c r="C474" s="33" t="s">
        <v>865</v>
      </c>
      <c r="D474" s="33" t="s">
        <v>2037</v>
      </c>
      <c r="E474" s="33" t="s">
        <v>2678</v>
      </c>
      <c r="F474" s="33" t="s">
        <v>975</v>
      </c>
      <c r="G474" s="33" t="s">
        <v>1149</v>
      </c>
      <c r="H474" s="33" t="s">
        <v>48</v>
      </c>
      <c r="I474" s="55" t="s">
        <v>2679</v>
      </c>
      <c r="J474" s="34">
        <v>7.56</v>
      </c>
      <c r="K474" s="34">
        <v>7.56</v>
      </c>
      <c r="L474" s="33"/>
      <c r="M474" s="33"/>
      <c r="N474" s="55" t="s">
        <v>2680</v>
      </c>
      <c r="O474" s="55"/>
      <c r="P474" s="187">
        <v>307</v>
      </c>
      <c r="Q474" s="33" t="s">
        <v>52</v>
      </c>
      <c r="R474" s="33" t="s">
        <v>52</v>
      </c>
      <c r="S474" s="33" t="s">
        <v>52</v>
      </c>
      <c r="T474" s="33" t="s">
        <v>2042</v>
      </c>
      <c r="U474" s="33" t="s">
        <v>979</v>
      </c>
      <c r="V474" s="33" t="s">
        <v>1458</v>
      </c>
      <c r="W474" s="86">
        <v>15911934921</v>
      </c>
      <c r="X474" s="34" t="s">
        <v>56</v>
      </c>
      <c r="Y474" s="104">
        <v>45321</v>
      </c>
      <c r="Z474" s="104">
        <v>45627</v>
      </c>
      <c r="AA474" s="37"/>
      <c r="AB474" s="105" t="s">
        <v>2043</v>
      </c>
      <c r="AC474" s="100"/>
      <c r="AD474" s="37"/>
      <c r="AE474" s="35" t="s">
        <v>52</v>
      </c>
      <c r="AF474" s="34">
        <v>7.56</v>
      </c>
      <c r="AG474" s="34">
        <v>7.56</v>
      </c>
      <c r="AH474" s="33"/>
      <c r="AI474" s="33"/>
    </row>
    <row r="475" s="2" customFormat="1" ht="67" hidden="1" customHeight="1" spans="1:35">
      <c r="A475" s="34">
        <v>221</v>
      </c>
      <c r="B475" s="34" t="s">
        <v>864</v>
      </c>
      <c r="C475" s="33" t="s">
        <v>865</v>
      </c>
      <c r="D475" s="33" t="s">
        <v>2037</v>
      </c>
      <c r="E475" s="33" t="s">
        <v>2681</v>
      </c>
      <c r="F475" s="33" t="s">
        <v>975</v>
      </c>
      <c r="G475" s="33" t="s">
        <v>2682</v>
      </c>
      <c r="H475" s="33" t="s">
        <v>48</v>
      </c>
      <c r="I475" s="55" t="s">
        <v>2683</v>
      </c>
      <c r="J475" s="34">
        <v>12.85</v>
      </c>
      <c r="K475" s="34">
        <v>12.85</v>
      </c>
      <c r="L475" s="33"/>
      <c r="M475" s="33"/>
      <c r="N475" s="55" t="s">
        <v>2684</v>
      </c>
      <c r="O475" s="55"/>
      <c r="P475" s="187">
        <v>1070</v>
      </c>
      <c r="Q475" s="33" t="s">
        <v>52</v>
      </c>
      <c r="R475" s="33" t="s">
        <v>52</v>
      </c>
      <c r="S475" s="33" t="s">
        <v>52</v>
      </c>
      <c r="T475" s="33" t="s">
        <v>2042</v>
      </c>
      <c r="U475" s="33" t="s">
        <v>979</v>
      </c>
      <c r="V475" s="33" t="s">
        <v>1458</v>
      </c>
      <c r="W475" s="86">
        <v>15911934921</v>
      </c>
      <c r="X475" s="34" t="s">
        <v>56</v>
      </c>
      <c r="Y475" s="104">
        <v>45321</v>
      </c>
      <c r="Z475" s="104">
        <v>45627</v>
      </c>
      <c r="AA475" s="37"/>
      <c r="AB475" s="105" t="s">
        <v>2043</v>
      </c>
      <c r="AC475" s="100"/>
      <c r="AD475" s="37"/>
      <c r="AE475" s="35" t="s">
        <v>52</v>
      </c>
      <c r="AF475" s="34">
        <v>12.85</v>
      </c>
      <c r="AG475" s="34">
        <v>12.85</v>
      </c>
      <c r="AH475" s="33"/>
      <c r="AI475" s="33"/>
    </row>
    <row r="476" s="2" customFormat="1" ht="82" hidden="1" customHeight="1" spans="1:35">
      <c r="A476" s="34">
        <v>222</v>
      </c>
      <c r="B476" s="34" t="s">
        <v>864</v>
      </c>
      <c r="C476" s="33" t="s">
        <v>865</v>
      </c>
      <c r="D476" s="33" t="s">
        <v>2037</v>
      </c>
      <c r="E476" s="33" t="s">
        <v>2685</v>
      </c>
      <c r="F476" s="33" t="s">
        <v>975</v>
      </c>
      <c r="G476" s="85" t="s">
        <v>2686</v>
      </c>
      <c r="H476" s="33" t="s">
        <v>48</v>
      </c>
      <c r="I476" s="55" t="s">
        <v>4500</v>
      </c>
      <c r="J476" s="34">
        <v>80</v>
      </c>
      <c r="K476" s="34">
        <v>80</v>
      </c>
      <c r="L476" s="33"/>
      <c r="M476" s="33"/>
      <c r="N476" s="55" t="s">
        <v>4501</v>
      </c>
      <c r="O476" s="55"/>
      <c r="P476" s="187">
        <v>720</v>
      </c>
      <c r="Q476" s="33" t="s">
        <v>56</v>
      </c>
      <c r="R476" s="33" t="s">
        <v>52</v>
      </c>
      <c r="S476" s="33" t="s">
        <v>52</v>
      </c>
      <c r="T476" s="33" t="s">
        <v>2042</v>
      </c>
      <c r="U476" s="33" t="s">
        <v>979</v>
      </c>
      <c r="V476" s="33" t="s">
        <v>1458</v>
      </c>
      <c r="W476" s="86">
        <v>15911934921</v>
      </c>
      <c r="X476" s="34" t="s">
        <v>56</v>
      </c>
      <c r="Y476" s="104">
        <v>45321</v>
      </c>
      <c r="Z476" s="104">
        <v>45627</v>
      </c>
      <c r="AA476" s="37"/>
      <c r="AB476" s="105" t="s">
        <v>2043</v>
      </c>
      <c r="AC476" s="100"/>
      <c r="AD476" s="37"/>
      <c r="AE476" s="35" t="s">
        <v>52</v>
      </c>
      <c r="AF476" s="34">
        <v>80</v>
      </c>
      <c r="AG476" s="34">
        <v>80</v>
      </c>
      <c r="AH476" s="33"/>
      <c r="AI476" s="33"/>
    </row>
    <row r="477" s="2" customFormat="1" ht="64" hidden="1" customHeight="1" spans="1:35">
      <c r="A477" s="33">
        <v>223</v>
      </c>
      <c r="B477" s="34" t="s">
        <v>864</v>
      </c>
      <c r="C477" s="33" t="s">
        <v>865</v>
      </c>
      <c r="D477" s="33" t="s">
        <v>2037</v>
      </c>
      <c r="E477" s="34" t="s">
        <v>2689</v>
      </c>
      <c r="F477" s="33" t="s">
        <v>91</v>
      </c>
      <c r="G477" s="33" t="s">
        <v>92</v>
      </c>
      <c r="H477" s="33" t="s">
        <v>48</v>
      </c>
      <c r="I477" s="55" t="s">
        <v>2690</v>
      </c>
      <c r="J477" s="34">
        <v>100</v>
      </c>
      <c r="K477" s="34">
        <v>100</v>
      </c>
      <c r="L477" s="33"/>
      <c r="M477" s="33"/>
      <c r="N477" s="55" t="s">
        <v>2691</v>
      </c>
      <c r="O477" s="55"/>
      <c r="P477" s="187">
        <v>11000</v>
      </c>
      <c r="Q477" s="33" t="s">
        <v>52</v>
      </c>
      <c r="R477" s="33" t="s">
        <v>52</v>
      </c>
      <c r="S477" s="33" t="s">
        <v>52</v>
      </c>
      <c r="T477" s="33" t="s">
        <v>2042</v>
      </c>
      <c r="U477" s="33" t="s">
        <v>95</v>
      </c>
      <c r="V477" s="33" t="s">
        <v>2692</v>
      </c>
      <c r="W477" s="86" t="s">
        <v>2693</v>
      </c>
      <c r="X477" s="34" t="s">
        <v>56</v>
      </c>
      <c r="Y477" s="104">
        <v>45298</v>
      </c>
      <c r="Z477" s="104">
        <v>45627</v>
      </c>
      <c r="AA477" s="37"/>
      <c r="AB477" s="105" t="s">
        <v>2043</v>
      </c>
      <c r="AC477" s="100"/>
      <c r="AD477" s="37"/>
      <c r="AE477" s="35" t="s">
        <v>52</v>
      </c>
      <c r="AF477" s="34">
        <v>100</v>
      </c>
      <c r="AG477" s="34">
        <v>100</v>
      </c>
      <c r="AH477" s="33"/>
      <c r="AI477" s="33"/>
    </row>
    <row r="478" s="2" customFormat="1" ht="76" hidden="1" customHeight="1" spans="1:35">
      <c r="A478" s="34">
        <v>224</v>
      </c>
      <c r="B478" s="34" t="s">
        <v>864</v>
      </c>
      <c r="C478" s="33" t="s">
        <v>865</v>
      </c>
      <c r="D478" s="33" t="s">
        <v>2037</v>
      </c>
      <c r="E478" s="34" t="s">
        <v>2694</v>
      </c>
      <c r="F478" s="33" t="s">
        <v>223</v>
      </c>
      <c r="G478" s="33" t="s">
        <v>2104</v>
      </c>
      <c r="H478" s="33" t="s">
        <v>48</v>
      </c>
      <c r="I478" s="55" t="s">
        <v>2695</v>
      </c>
      <c r="J478" s="34">
        <v>28</v>
      </c>
      <c r="K478" s="34">
        <v>28</v>
      </c>
      <c r="L478" s="33"/>
      <c r="M478" s="33"/>
      <c r="N478" s="55" t="s">
        <v>2696</v>
      </c>
      <c r="O478" s="55"/>
      <c r="P478" s="187">
        <v>1173</v>
      </c>
      <c r="Q478" s="33" t="s">
        <v>52</v>
      </c>
      <c r="R478" s="33" t="s">
        <v>52</v>
      </c>
      <c r="S478" s="33" t="s">
        <v>52</v>
      </c>
      <c r="T478" s="33" t="s">
        <v>2042</v>
      </c>
      <c r="U478" s="33" t="s">
        <v>228</v>
      </c>
      <c r="V478" s="33" t="s">
        <v>2107</v>
      </c>
      <c r="W478" s="86" t="s">
        <v>2108</v>
      </c>
      <c r="X478" s="34" t="s">
        <v>56</v>
      </c>
      <c r="Y478" s="104">
        <v>45321</v>
      </c>
      <c r="Z478" s="104">
        <v>45627</v>
      </c>
      <c r="AA478" s="37"/>
      <c r="AB478" s="105" t="s">
        <v>2043</v>
      </c>
      <c r="AC478" s="100"/>
      <c r="AD478" s="37"/>
      <c r="AE478" s="35" t="s">
        <v>52</v>
      </c>
      <c r="AF478" s="34">
        <v>28</v>
      </c>
      <c r="AG478" s="34">
        <v>28</v>
      </c>
      <c r="AH478" s="33"/>
      <c r="AI478" s="33"/>
    </row>
    <row r="479" s="2" customFormat="1" ht="72" hidden="1" customHeight="1" spans="1:35">
      <c r="A479" s="34">
        <v>225</v>
      </c>
      <c r="B479" s="34" t="s">
        <v>864</v>
      </c>
      <c r="C479" s="33" t="s">
        <v>865</v>
      </c>
      <c r="D479" s="33" t="s">
        <v>2037</v>
      </c>
      <c r="E479" s="34" t="s">
        <v>2697</v>
      </c>
      <c r="F479" s="33" t="s">
        <v>292</v>
      </c>
      <c r="G479" s="33" t="s">
        <v>767</v>
      </c>
      <c r="H479" s="33" t="s">
        <v>48</v>
      </c>
      <c r="I479" s="55" t="s">
        <v>2698</v>
      </c>
      <c r="J479" s="34">
        <v>48.8</v>
      </c>
      <c r="K479" s="34">
        <v>48.8</v>
      </c>
      <c r="L479" s="33"/>
      <c r="M479" s="33"/>
      <c r="N479" s="55" t="s">
        <v>2699</v>
      </c>
      <c r="O479" s="55"/>
      <c r="P479" s="187">
        <v>2004</v>
      </c>
      <c r="Q479" s="33" t="s">
        <v>52</v>
      </c>
      <c r="R479" s="33" t="s">
        <v>52</v>
      </c>
      <c r="S479" s="33" t="s">
        <v>52</v>
      </c>
      <c r="T479" s="33" t="s">
        <v>2042</v>
      </c>
      <c r="U479" s="33" t="s">
        <v>297</v>
      </c>
      <c r="V479" s="33" t="s">
        <v>2170</v>
      </c>
      <c r="W479" s="86" t="s">
        <v>2171</v>
      </c>
      <c r="X479" s="34" t="s">
        <v>56</v>
      </c>
      <c r="Y479" s="104">
        <v>45321</v>
      </c>
      <c r="Z479" s="104">
        <v>45627</v>
      </c>
      <c r="AA479" s="37"/>
      <c r="AB479" s="105" t="s">
        <v>2043</v>
      </c>
      <c r="AC479" s="100"/>
      <c r="AD479" s="37"/>
      <c r="AE479" s="35" t="s">
        <v>52</v>
      </c>
      <c r="AF479" s="34">
        <v>48.8</v>
      </c>
      <c r="AG479" s="34">
        <v>48.8</v>
      </c>
      <c r="AH479" s="33"/>
      <c r="AI479" s="33"/>
    </row>
    <row r="480" s="2" customFormat="1" ht="77" hidden="1" customHeight="1" spans="1:35">
      <c r="A480" s="33">
        <v>226</v>
      </c>
      <c r="B480" s="34" t="s">
        <v>864</v>
      </c>
      <c r="C480" s="33" t="s">
        <v>865</v>
      </c>
      <c r="D480" s="33" t="s">
        <v>2037</v>
      </c>
      <c r="E480" s="34" t="s">
        <v>2700</v>
      </c>
      <c r="F480" s="33" t="s">
        <v>112</v>
      </c>
      <c r="G480" s="33" t="s">
        <v>2701</v>
      </c>
      <c r="H480" s="33" t="s">
        <v>48</v>
      </c>
      <c r="I480" s="55" t="s">
        <v>2702</v>
      </c>
      <c r="J480" s="34">
        <v>12</v>
      </c>
      <c r="K480" s="34">
        <v>12</v>
      </c>
      <c r="L480" s="33"/>
      <c r="M480" s="33"/>
      <c r="N480" s="55" t="s">
        <v>2703</v>
      </c>
      <c r="O480" s="55"/>
      <c r="P480" s="187">
        <v>148</v>
      </c>
      <c r="Q480" s="33" t="s">
        <v>52</v>
      </c>
      <c r="R480" s="33" t="s">
        <v>52</v>
      </c>
      <c r="S480" s="33" t="s">
        <v>52</v>
      </c>
      <c r="T480" s="33" t="s">
        <v>2042</v>
      </c>
      <c r="U480" s="33" t="s">
        <v>118</v>
      </c>
      <c r="V480" s="33" t="s">
        <v>2066</v>
      </c>
      <c r="W480" s="86" t="s">
        <v>2067</v>
      </c>
      <c r="X480" s="34" t="s">
        <v>56</v>
      </c>
      <c r="Y480" s="104">
        <v>45321</v>
      </c>
      <c r="Z480" s="104">
        <v>45627</v>
      </c>
      <c r="AA480" s="37"/>
      <c r="AB480" s="105" t="s">
        <v>2043</v>
      </c>
      <c r="AC480" s="100"/>
      <c r="AD480" s="37"/>
      <c r="AE480" s="35" t="s">
        <v>52</v>
      </c>
      <c r="AF480" s="34">
        <v>12</v>
      </c>
      <c r="AG480" s="34">
        <v>12</v>
      </c>
      <c r="AH480" s="33"/>
      <c r="AI480" s="33"/>
    </row>
    <row r="481" s="2" customFormat="1" ht="63" hidden="1" customHeight="1" spans="1:35">
      <c r="A481" s="34">
        <v>227</v>
      </c>
      <c r="B481" s="34" t="s">
        <v>864</v>
      </c>
      <c r="C481" s="33" t="s">
        <v>865</v>
      </c>
      <c r="D481" s="33" t="s">
        <v>2037</v>
      </c>
      <c r="E481" s="34" t="s">
        <v>2704</v>
      </c>
      <c r="F481" s="33" t="s">
        <v>270</v>
      </c>
      <c r="G481" s="33" t="s">
        <v>2705</v>
      </c>
      <c r="H481" s="33" t="s">
        <v>48</v>
      </c>
      <c r="I481" s="55" t="s">
        <v>2706</v>
      </c>
      <c r="J481" s="34">
        <v>110</v>
      </c>
      <c r="K481" s="34">
        <v>110</v>
      </c>
      <c r="L481" s="33"/>
      <c r="M481" s="33"/>
      <c r="N481" s="55" t="s">
        <v>2707</v>
      </c>
      <c r="O481" s="55"/>
      <c r="P481" s="187">
        <v>3630</v>
      </c>
      <c r="Q481" s="33" t="s">
        <v>52</v>
      </c>
      <c r="R481" s="33" t="s">
        <v>52</v>
      </c>
      <c r="S481" s="33" t="s">
        <v>52</v>
      </c>
      <c r="T481" s="33" t="s">
        <v>2042</v>
      </c>
      <c r="U481" s="33" t="s">
        <v>275</v>
      </c>
      <c r="V481" s="33" t="s">
        <v>508</v>
      </c>
      <c r="W481" s="86">
        <v>13508815282</v>
      </c>
      <c r="X481" s="34" t="s">
        <v>56</v>
      </c>
      <c r="Y481" s="104">
        <v>45311</v>
      </c>
      <c r="Z481" s="104">
        <v>45627</v>
      </c>
      <c r="AA481" s="37"/>
      <c r="AB481" s="105" t="s">
        <v>2043</v>
      </c>
      <c r="AC481" s="100"/>
      <c r="AD481" s="37"/>
      <c r="AE481" s="35" t="s">
        <v>52</v>
      </c>
      <c r="AF481" s="34">
        <v>110</v>
      </c>
      <c r="AG481" s="34">
        <v>110</v>
      </c>
      <c r="AH481" s="33"/>
      <c r="AI481" s="33"/>
    </row>
    <row r="482" s="2" customFormat="1" ht="116" hidden="1" customHeight="1" spans="1:35">
      <c r="A482" s="34">
        <v>228</v>
      </c>
      <c r="B482" s="34" t="s">
        <v>864</v>
      </c>
      <c r="C482" s="33" t="s">
        <v>865</v>
      </c>
      <c r="D482" s="33" t="s">
        <v>2037</v>
      </c>
      <c r="E482" s="34" t="s">
        <v>2708</v>
      </c>
      <c r="F482" s="33" t="s">
        <v>402</v>
      </c>
      <c r="G482" s="33" t="s">
        <v>2709</v>
      </c>
      <c r="H482" s="33" t="s">
        <v>48</v>
      </c>
      <c r="I482" s="55" t="s">
        <v>2710</v>
      </c>
      <c r="J482" s="34">
        <v>50</v>
      </c>
      <c r="K482" s="34">
        <v>50</v>
      </c>
      <c r="L482" s="33"/>
      <c r="M482" s="33"/>
      <c r="N482" s="55" t="s">
        <v>2711</v>
      </c>
      <c r="O482" s="55"/>
      <c r="P482" s="187">
        <v>572</v>
      </c>
      <c r="Q482" s="33" t="s">
        <v>52</v>
      </c>
      <c r="R482" s="33" t="s">
        <v>52</v>
      </c>
      <c r="S482" s="33" t="s">
        <v>52</v>
      </c>
      <c r="T482" s="33" t="s">
        <v>2042</v>
      </c>
      <c r="U482" s="33" t="s">
        <v>407</v>
      </c>
      <c r="V482" s="33" t="s">
        <v>2132</v>
      </c>
      <c r="W482" s="86" t="s">
        <v>2133</v>
      </c>
      <c r="X482" s="34" t="s">
        <v>56</v>
      </c>
      <c r="Y482" s="104">
        <v>45297</v>
      </c>
      <c r="Z482" s="104">
        <v>45627</v>
      </c>
      <c r="AA482" s="37"/>
      <c r="AB482" s="105" t="s">
        <v>2043</v>
      </c>
      <c r="AC482" s="100"/>
      <c r="AD482" s="37"/>
      <c r="AE482" s="35" t="s">
        <v>52</v>
      </c>
      <c r="AF482" s="34">
        <v>50</v>
      </c>
      <c r="AG482" s="34">
        <v>50</v>
      </c>
      <c r="AH482" s="33"/>
      <c r="AI482" s="33"/>
    </row>
    <row r="483" s="2" customFormat="1" ht="95" hidden="1" customHeight="1" spans="1:35">
      <c r="A483" s="33">
        <v>229</v>
      </c>
      <c r="B483" s="34" t="s">
        <v>864</v>
      </c>
      <c r="C483" s="33" t="s">
        <v>865</v>
      </c>
      <c r="D483" s="33" t="s">
        <v>2037</v>
      </c>
      <c r="E483" s="33" t="s">
        <v>2712</v>
      </c>
      <c r="F483" s="33" t="s">
        <v>138</v>
      </c>
      <c r="G483" s="45" t="s">
        <v>2713</v>
      </c>
      <c r="H483" s="33" t="s">
        <v>48</v>
      </c>
      <c r="I483" s="55" t="s">
        <v>2714</v>
      </c>
      <c r="J483" s="34">
        <v>300.7</v>
      </c>
      <c r="K483" s="34">
        <v>300.7</v>
      </c>
      <c r="L483" s="33"/>
      <c r="M483" s="33"/>
      <c r="N483" s="55" t="s">
        <v>2715</v>
      </c>
      <c r="O483" s="55"/>
      <c r="P483" s="187">
        <v>9652</v>
      </c>
      <c r="Q483" s="33" t="s">
        <v>52</v>
      </c>
      <c r="R483" s="33" t="s">
        <v>52</v>
      </c>
      <c r="S483" s="33" t="s">
        <v>52</v>
      </c>
      <c r="T483" s="33" t="s">
        <v>2042</v>
      </c>
      <c r="U483" s="33" t="s">
        <v>2042</v>
      </c>
      <c r="V483" s="33" t="s">
        <v>2215</v>
      </c>
      <c r="W483" s="86" t="s">
        <v>2216</v>
      </c>
      <c r="X483" s="34" t="s">
        <v>56</v>
      </c>
      <c r="Y483" s="104">
        <v>45381</v>
      </c>
      <c r="Z483" s="104">
        <v>45627</v>
      </c>
      <c r="AA483" s="37"/>
      <c r="AB483" s="105" t="s">
        <v>2043</v>
      </c>
      <c r="AC483" s="100"/>
      <c r="AD483" s="37"/>
      <c r="AE483" s="35" t="s">
        <v>52</v>
      </c>
      <c r="AF483" s="34">
        <v>300.7</v>
      </c>
      <c r="AG483" s="34">
        <v>300.7</v>
      </c>
      <c r="AH483" s="33"/>
      <c r="AI483" s="33"/>
    </row>
    <row r="484" s="2" customFormat="1" ht="89" hidden="1" customHeight="1" spans="1:35">
      <c r="A484" s="34">
        <v>230</v>
      </c>
      <c r="B484" s="34" t="s">
        <v>864</v>
      </c>
      <c r="C484" s="33" t="s">
        <v>865</v>
      </c>
      <c r="D484" s="33" t="s">
        <v>2037</v>
      </c>
      <c r="E484" s="33" t="s">
        <v>2716</v>
      </c>
      <c r="F484" s="33" t="s">
        <v>292</v>
      </c>
      <c r="G484" s="33" t="s">
        <v>2717</v>
      </c>
      <c r="H484" s="33" t="s">
        <v>48</v>
      </c>
      <c r="I484" s="55" t="s">
        <v>2718</v>
      </c>
      <c r="J484" s="34">
        <v>260</v>
      </c>
      <c r="K484" s="34">
        <v>260</v>
      </c>
      <c r="L484" s="33"/>
      <c r="M484" s="33"/>
      <c r="N484" s="55" t="s">
        <v>2719</v>
      </c>
      <c r="O484" s="55"/>
      <c r="P484" s="187">
        <v>5635</v>
      </c>
      <c r="Q484" s="33" t="s">
        <v>52</v>
      </c>
      <c r="R484" s="33" t="s">
        <v>52</v>
      </c>
      <c r="S484" s="33" t="s">
        <v>52</v>
      </c>
      <c r="T484" s="33" t="s">
        <v>2042</v>
      </c>
      <c r="U484" s="33" t="s">
        <v>2042</v>
      </c>
      <c r="V484" s="33" t="s">
        <v>2215</v>
      </c>
      <c r="W484" s="86" t="s">
        <v>2216</v>
      </c>
      <c r="X484" s="34" t="s">
        <v>56</v>
      </c>
      <c r="Y484" s="104">
        <v>45381</v>
      </c>
      <c r="Z484" s="104">
        <v>45627</v>
      </c>
      <c r="AA484" s="37"/>
      <c r="AB484" s="105" t="s">
        <v>2043</v>
      </c>
      <c r="AC484" s="100"/>
      <c r="AD484" s="37"/>
      <c r="AE484" s="35" t="s">
        <v>52</v>
      </c>
      <c r="AF484" s="34">
        <v>260</v>
      </c>
      <c r="AG484" s="34">
        <v>260</v>
      </c>
      <c r="AH484" s="33"/>
      <c r="AI484" s="33"/>
    </row>
    <row r="485" s="2" customFormat="1" ht="74" hidden="1" customHeight="1" spans="1:35">
      <c r="A485" s="34">
        <v>231</v>
      </c>
      <c r="B485" s="34" t="s">
        <v>864</v>
      </c>
      <c r="C485" s="37" t="s">
        <v>865</v>
      </c>
      <c r="D485" s="37" t="s">
        <v>2037</v>
      </c>
      <c r="E485" s="37" t="s">
        <v>2720</v>
      </c>
      <c r="F485" s="37" t="s">
        <v>207</v>
      </c>
      <c r="G485" s="37" t="s">
        <v>2721</v>
      </c>
      <c r="H485" s="37" t="s">
        <v>48</v>
      </c>
      <c r="I485" s="73" t="s">
        <v>2722</v>
      </c>
      <c r="J485" s="34">
        <v>386.4</v>
      </c>
      <c r="K485" s="34">
        <v>386.4</v>
      </c>
      <c r="L485" s="33"/>
      <c r="M485" s="33"/>
      <c r="N485" s="73" t="s">
        <v>2723</v>
      </c>
      <c r="O485" s="73"/>
      <c r="P485" s="132">
        <v>2328</v>
      </c>
      <c r="Q485" s="37" t="s">
        <v>52</v>
      </c>
      <c r="R485" s="37" t="s">
        <v>52</v>
      </c>
      <c r="S485" s="37" t="s">
        <v>52</v>
      </c>
      <c r="T485" s="37" t="s">
        <v>2042</v>
      </c>
      <c r="U485" s="37" t="s">
        <v>2042</v>
      </c>
      <c r="V485" s="37" t="s">
        <v>2215</v>
      </c>
      <c r="W485" s="91" t="s">
        <v>2216</v>
      </c>
      <c r="X485" s="34" t="s">
        <v>56</v>
      </c>
      <c r="Y485" s="124">
        <v>45381</v>
      </c>
      <c r="Z485" s="124">
        <v>45627</v>
      </c>
      <c r="AA485" s="37"/>
      <c r="AB485" s="105" t="s">
        <v>2043</v>
      </c>
      <c r="AC485" s="100"/>
      <c r="AD485" s="37"/>
      <c r="AE485" s="35" t="s">
        <v>52</v>
      </c>
      <c r="AF485" s="34">
        <v>386.4</v>
      </c>
      <c r="AG485" s="34">
        <v>386.4</v>
      </c>
      <c r="AH485" s="33"/>
      <c r="AI485" s="33"/>
    </row>
    <row r="486" s="2" customFormat="1" ht="76" hidden="1" customHeight="1" spans="1:35">
      <c r="A486" s="33">
        <v>232</v>
      </c>
      <c r="B486" s="34" t="s">
        <v>864</v>
      </c>
      <c r="C486" s="37" t="s">
        <v>865</v>
      </c>
      <c r="D486" s="37" t="s">
        <v>2037</v>
      </c>
      <c r="E486" s="37" t="s">
        <v>2724</v>
      </c>
      <c r="F486" s="37" t="s">
        <v>207</v>
      </c>
      <c r="G486" s="37" t="s">
        <v>2725</v>
      </c>
      <c r="H486" s="37" t="s">
        <v>48</v>
      </c>
      <c r="I486" s="73" t="s">
        <v>2726</v>
      </c>
      <c r="J486" s="34">
        <v>254</v>
      </c>
      <c r="K486" s="34">
        <v>254</v>
      </c>
      <c r="L486" s="33"/>
      <c r="M486" s="33"/>
      <c r="N486" s="73" t="s">
        <v>2727</v>
      </c>
      <c r="O486" s="73"/>
      <c r="P486" s="132">
        <v>2253</v>
      </c>
      <c r="Q486" s="37" t="s">
        <v>52</v>
      </c>
      <c r="R486" s="37" t="s">
        <v>52</v>
      </c>
      <c r="S486" s="37" t="s">
        <v>52</v>
      </c>
      <c r="T486" s="37" t="s">
        <v>2042</v>
      </c>
      <c r="U486" s="37" t="s">
        <v>2042</v>
      </c>
      <c r="V486" s="37" t="s">
        <v>2215</v>
      </c>
      <c r="W486" s="91" t="s">
        <v>2216</v>
      </c>
      <c r="X486" s="34" t="s">
        <v>56</v>
      </c>
      <c r="Y486" s="124">
        <v>45381</v>
      </c>
      <c r="Z486" s="124">
        <v>45627</v>
      </c>
      <c r="AA486" s="37"/>
      <c r="AB486" s="105" t="s">
        <v>2043</v>
      </c>
      <c r="AC486" s="100"/>
      <c r="AD486" s="37"/>
      <c r="AE486" s="35" t="s">
        <v>52</v>
      </c>
      <c r="AF486" s="34">
        <v>254</v>
      </c>
      <c r="AG486" s="34">
        <v>254</v>
      </c>
      <c r="AH486" s="33"/>
      <c r="AI486" s="33"/>
    </row>
    <row r="487" s="2" customFormat="1" ht="60" hidden="1" customHeight="1" spans="1:35">
      <c r="A487" s="34">
        <v>233</v>
      </c>
      <c r="B487" s="34" t="s">
        <v>864</v>
      </c>
      <c r="C487" s="37" t="s">
        <v>865</v>
      </c>
      <c r="D487" s="37" t="s">
        <v>2037</v>
      </c>
      <c r="E487" s="37" t="s">
        <v>2728</v>
      </c>
      <c r="F487" s="37" t="s">
        <v>270</v>
      </c>
      <c r="G487" s="37" t="s">
        <v>2729</v>
      </c>
      <c r="H487" s="37" t="s">
        <v>48</v>
      </c>
      <c r="I487" s="73" t="s">
        <v>2730</v>
      </c>
      <c r="J487" s="34">
        <v>492</v>
      </c>
      <c r="K487" s="34">
        <v>492</v>
      </c>
      <c r="L487" s="33"/>
      <c r="M487" s="33"/>
      <c r="N487" s="73" t="s">
        <v>2731</v>
      </c>
      <c r="O487" s="73"/>
      <c r="P487" s="132">
        <v>4082</v>
      </c>
      <c r="Q487" s="37" t="s">
        <v>52</v>
      </c>
      <c r="R487" s="37" t="s">
        <v>52</v>
      </c>
      <c r="S487" s="37" t="s">
        <v>52</v>
      </c>
      <c r="T487" s="37" t="s">
        <v>2042</v>
      </c>
      <c r="U487" s="37" t="s">
        <v>2042</v>
      </c>
      <c r="V487" s="37" t="s">
        <v>2215</v>
      </c>
      <c r="W487" s="91" t="s">
        <v>2216</v>
      </c>
      <c r="X487" s="34" t="s">
        <v>56</v>
      </c>
      <c r="Y487" s="124">
        <v>45381</v>
      </c>
      <c r="Z487" s="124">
        <v>45627</v>
      </c>
      <c r="AA487" s="37"/>
      <c r="AB487" s="105" t="s">
        <v>2043</v>
      </c>
      <c r="AC487" s="100"/>
      <c r="AD487" s="37"/>
      <c r="AE487" s="35" t="s">
        <v>52</v>
      </c>
      <c r="AF487" s="34">
        <v>492</v>
      </c>
      <c r="AG487" s="34">
        <v>492</v>
      </c>
      <c r="AH487" s="33"/>
      <c r="AI487" s="33"/>
    </row>
    <row r="488" s="16" customFormat="1" ht="116" hidden="1" customHeight="1" spans="1:35">
      <c r="A488" s="34">
        <v>234</v>
      </c>
      <c r="B488" s="34" t="s">
        <v>864</v>
      </c>
      <c r="C488" s="34" t="s">
        <v>1399</v>
      </c>
      <c r="D488" s="34" t="s">
        <v>2934</v>
      </c>
      <c r="E488" s="34" t="s">
        <v>2935</v>
      </c>
      <c r="F488" s="34" t="s">
        <v>130</v>
      </c>
      <c r="G488" s="34" t="s">
        <v>2192</v>
      </c>
      <c r="H488" s="34" t="s">
        <v>48</v>
      </c>
      <c r="I488" s="59" t="s">
        <v>4502</v>
      </c>
      <c r="J488" s="34">
        <v>30</v>
      </c>
      <c r="K488" s="34">
        <v>30</v>
      </c>
      <c r="L488" s="34"/>
      <c r="M488" s="34"/>
      <c r="N488" s="59" t="s">
        <v>2937</v>
      </c>
      <c r="O488" s="59"/>
      <c r="P488" s="156">
        <v>1385</v>
      </c>
      <c r="Q488" s="34" t="s">
        <v>52</v>
      </c>
      <c r="R488" s="34" t="s">
        <v>52</v>
      </c>
      <c r="S488" s="34" t="s">
        <v>52</v>
      </c>
      <c r="T488" s="34" t="s">
        <v>2938</v>
      </c>
      <c r="U488" s="34" t="s">
        <v>134</v>
      </c>
      <c r="V488" s="34" t="s">
        <v>135</v>
      </c>
      <c r="W488" s="87">
        <v>18887998999</v>
      </c>
      <c r="X488" s="34" t="s">
        <v>56</v>
      </c>
      <c r="Y488" s="107">
        <v>45292</v>
      </c>
      <c r="Z488" s="107">
        <v>45567</v>
      </c>
      <c r="AA488" s="34"/>
      <c r="AB488" s="188" t="s">
        <v>2939</v>
      </c>
      <c r="AC488" s="188"/>
      <c r="AD488" s="34"/>
      <c r="AE488" s="35" t="s">
        <v>56</v>
      </c>
      <c r="AF488" s="34">
        <v>30</v>
      </c>
      <c r="AG488" s="34">
        <v>30</v>
      </c>
      <c r="AH488" s="34"/>
      <c r="AI488" s="34"/>
    </row>
    <row r="489" s="16" customFormat="1" ht="115" hidden="1" customHeight="1" spans="1:35">
      <c r="A489" s="33">
        <v>235</v>
      </c>
      <c r="B489" s="34" t="s">
        <v>864</v>
      </c>
      <c r="C489" s="34" t="s">
        <v>1399</v>
      </c>
      <c r="D489" s="34" t="s">
        <v>2934</v>
      </c>
      <c r="E489" s="34" t="s">
        <v>2940</v>
      </c>
      <c r="F489" s="34" t="s">
        <v>130</v>
      </c>
      <c r="G489" s="34" t="s">
        <v>131</v>
      </c>
      <c r="H489" s="34" t="s">
        <v>48</v>
      </c>
      <c r="I489" s="59" t="s">
        <v>4503</v>
      </c>
      <c r="J489" s="34">
        <v>30</v>
      </c>
      <c r="K489" s="34">
        <v>30</v>
      </c>
      <c r="L489" s="34"/>
      <c r="M489" s="34"/>
      <c r="N489" s="59" t="s">
        <v>2942</v>
      </c>
      <c r="O489" s="59"/>
      <c r="P489" s="156">
        <v>1084</v>
      </c>
      <c r="Q489" s="34" t="s">
        <v>52</v>
      </c>
      <c r="R489" s="34" t="s">
        <v>52</v>
      </c>
      <c r="S489" s="34" t="s">
        <v>52</v>
      </c>
      <c r="T489" s="34" t="s">
        <v>2938</v>
      </c>
      <c r="U489" s="34" t="s">
        <v>134</v>
      </c>
      <c r="V489" s="34" t="s">
        <v>135</v>
      </c>
      <c r="W489" s="87">
        <v>18887998999</v>
      </c>
      <c r="X489" s="34" t="s">
        <v>56</v>
      </c>
      <c r="Y489" s="107">
        <v>45292</v>
      </c>
      <c r="Z489" s="107">
        <v>45567</v>
      </c>
      <c r="AA489" s="34"/>
      <c r="AB489" s="188" t="s">
        <v>2939</v>
      </c>
      <c r="AC489" s="188"/>
      <c r="AD489" s="34"/>
      <c r="AE489" s="35" t="s">
        <v>56</v>
      </c>
      <c r="AF489" s="34">
        <v>30</v>
      </c>
      <c r="AG489" s="34">
        <v>30</v>
      </c>
      <c r="AH489" s="34"/>
      <c r="AI489" s="34"/>
    </row>
    <row r="490" s="16" customFormat="1" ht="105" hidden="1" customHeight="1" spans="1:35">
      <c r="A490" s="34">
        <v>236</v>
      </c>
      <c r="B490" s="34" t="s">
        <v>864</v>
      </c>
      <c r="C490" s="34" t="s">
        <v>1399</v>
      </c>
      <c r="D490" s="34" t="s">
        <v>2934</v>
      </c>
      <c r="E490" s="34" t="s">
        <v>2943</v>
      </c>
      <c r="F490" s="34" t="s">
        <v>130</v>
      </c>
      <c r="G490" s="34" t="s">
        <v>2188</v>
      </c>
      <c r="H490" s="34" t="s">
        <v>48</v>
      </c>
      <c r="I490" s="59" t="s">
        <v>4504</v>
      </c>
      <c r="J490" s="34">
        <v>30</v>
      </c>
      <c r="K490" s="34">
        <v>30</v>
      </c>
      <c r="L490" s="34"/>
      <c r="M490" s="34"/>
      <c r="N490" s="59" t="s">
        <v>2945</v>
      </c>
      <c r="O490" s="59"/>
      <c r="P490" s="156">
        <v>668</v>
      </c>
      <c r="Q490" s="34" t="s">
        <v>52</v>
      </c>
      <c r="R490" s="34" t="s">
        <v>52</v>
      </c>
      <c r="S490" s="34" t="s">
        <v>52</v>
      </c>
      <c r="T490" s="34" t="s">
        <v>2938</v>
      </c>
      <c r="U490" s="34" t="s">
        <v>134</v>
      </c>
      <c r="V490" s="34" t="s">
        <v>135</v>
      </c>
      <c r="W490" s="87">
        <v>18887998999</v>
      </c>
      <c r="X490" s="34" t="s">
        <v>56</v>
      </c>
      <c r="Y490" s="107">
        <v>45292</v>
      </c>
      <c r="Z490" s="107">
        <v>45567</v>
      </c>
      <c r="AA490" s="34"/>
      <c r="AB490" s="188" t="s">
        <v>2939</v>
      </c>
      <c r="AC490" s="188"/>
      <c r="AD490" s="34"/>
      <c r="AE490" s="35" t="s">
        <v>56</v>
      </c>
      <c r="AF490" s="34">
        <v>30</v>
      </c>
      <c r="AG490" s="34">
        <v>30</v>
      </c>
      <c r="AH490" s="34"/>
      <c r="AI490" s="34"/>
    </row>
    <row r="491" s="16" customFormat="1" ht="105" hidden="1" customHeight="1" spans="1:35">
      <c r="A491" s="34">
        <v>237</v>
      </c>
      <c r="B491" s="34" t="s">
        <v>864</v>
      </c>
      <c r="C491" s="34" t="s">
        <v>1399</v>
      </c>
      <c r="D491" s="34" t="s">
        <v>2934</v>
      </c>
      <c r="E491" s="34" t="s">
        <v>2946</v>
      </c>
      <c r="F491" s="34" t="s">
        <v>130</v>
      </c>
      <c r="G491" s="34" t="s">
        <v>1595</v>
      </c>
      <c r="H491" s="34" t="s">
        <v>48</v>
      </c>
      <c r="I491" s="59" t="s">
        <v>4505</v>
      </c>
      <c r="J491" s="34">
        <v>30</v>
      </c>
      <c r="K491" s="34">
        <v>30</v>
      </c>
      <c r="L491" s="34"/>
      <c r="M491" s="34"/>
      <c r="N491" s="59" t="s">
        <v>2948</v>
      </c>
      <c r="O491" s="59"/>
      <c r="P491" s="156">
        <v>373</v>
      </c>
      <c r="Q491" s="34" t="s">
        <v>52</v>
      </c>
      <c r="R491" s="34" t="s">
        <v>52</v>
      </c>
      <c r="S491" s="34" t="s">
        <v>52</v>
      </c>
      <c r="T491" s="34" t="s">
        <v>2938</v>
      </c>
      <c r="U491" s="34" t="s">
        <v>134</v>
      </c>
      <c r="V491" s="34" t="s">
        <v>135</v>
      </c>
      <c r="W491" s="87">
        <v>18887998999</v>
      </c>
      <c r="X491" s="34" t="s">
        <v>56</v>
      </c>
      <c r="Y491" s="107">
        <v>45293</v>
      </c>
      <c r="Z491" s="107">
        <v>45568</v>
      </c>
      <c r="AA491" s="34"/>
      <c r="AB491" s="188" t="s">
        <v>2939</v>
      </c>
      <c r="AC491" s="188"/>
      <c r="AD491" s="34"/>
      <c r="AE491" s="35" t="s">
        <v>56</v>
      </c>
      <c r="AF491" s="34">
        <v>30</v>
      </c>
      <c r="AG491" s="34">
        <v>30</v>
      </c>
      <c r="AH491" s="34"/>
      <c r="AI491" s="34"/>
    </row>
    <row r="492" s="16" customFormat="1" ht="105" hidden="1" customHeight="1" spans="1:35">
      <c r="A492" s="33">
        <v>238</v>
      </c>
      <c r="B492" s="34" t="s">
        <v>864</v>
      </c>
      <c r="C492" s="34" t="s">
        <v>1399</v>
      </c>
      <c r="D492" s="34" t="s">
        <v>2934</v>
      </c>
      <c r="E492" s="34" t="s">
        <v>2949</v>
      </c>
      <c r="F492" s="34" t="s">
        <v>130</v>
      </c>
      <c r="G492" s="34" t="s">
        <v>2950</v>
      </c>
      <c r="H492" s="34" t="s">
        <v>48</v>
      </c>
      <c r="I492" s="59" t="s">
        <v>4506</v>
      </c>
      <c r="J492" s="34">
        <v>30</v>
      </c>
      <c r="K492" s="34">
        <v>30</v>
      </c>
      <c r="L492" s="34"/>
      <c r="M492" s="34"/>
      <c r="N492" s="59" t="s">
        <v>2952</v>
      </c>
      <c r="O492" s="59"/>
      <c r="P492" s="156">
        <v>1446</v>
      </c>
      <c r="Q492" s="34" t="s">
        <v>52</v>
      </c>
      <c r="R492" s="34" t="s">
        <v>52</v>
      </c>
      <c r="S492" s="34" t="s">
        <v>52</v>
      </c>
      <c r="T492" s="34" t="s">
        <v>2938</v>
      </c>
      <c r="U492" s="34" t="s">
        <v>134</v>
      </c>
      <c r="V492" s="34" t="s">
        <v>135</v>
      </c>
      <c r="W492" s="87">
        <v>18887998999</v>
      </c>
      <c r="X492" s="34" t="s">
        <v>56</v>
      </c>
      <c r="Y492" s="107">
        <v>45296</v>
      </c>
      <c r="Z492" s="107">
        <v>45571</v>
      </c>
      <c r="AA492" s="34"/>
      <c r="AB492" s="188" t="s">
        <v>2939</v>
      </c>
      <c r="AC492" s="188"/>
      <c r="AD492" s="34"/>
      <c r="AE492" s="35" t="s">
        <v>56</v>
      </c>
      <c r="AF492" s="34">
        <v>30</v>
      </c>
      <c r="AG492" s="34">
        <v>30</v>
      </c>
      <c r="AH492" s="34"/>
      <c r="AI492" s="34"/>
    </row>
    <row r="493" s="16" customFormat="1" ht="105" hidden="1" customHeight="1" spans="1:35">
      <c r="A493" s="34">
        <v>239</v>
      </c>
      <c r="B493" s="34" t="s">
        <v>864</v>
      </c>
      <c r="C493" s="34" t="s">
        <v>1399</v>
      </c>
      <c r="D493" s="34" t="s">
        <v>2934</v>
      </c>
      <c r="E493" s="34" t="s">
        <v>2953</v>
      </c>
      <c r="F493" s="34" t="s">
        <v>130</v>
      </c>
      <c r="G493" s="34" t="s">
        <v>4507</v>
      </c>
      <c r="H493" s="34" t="s">
        <v>48</v>
      </c>
      <c r="I493" s="59" t="s">
        <v>4508</v>
      </c>
      <c r="J493" s="34">
        <v>30</v>
      </c>
      <c r="K493" s="34">
        <v>30</v>
      </c>
      <c r="L493" s="34"/>
      <c r="M493" s="34"/>
      <c r="N493" s="59" t="s">
        <v>2956</v>
      </c>
      <c r="O493" s="59"/>
      <c r="P493" s="156">
        <v>2678</v>
      </c>
      <c r="Q493" s="34" t="s">
        <v>52</v>
      </c>
      <c r="R493" s="34" t="s">
        <v>52</v>
      </c>
      <c r="S493" s="34" t="s">
        <v>52</v>
      </c>
      <c r="T493" s="34" t="s">
        <v>2938</v>
      </c>
      <c r="U493" s="34" t="s">
        <v>134</v>
      </c>
      <c r="V493" s="34" t="s">
        <v>135</v>
      </c>
      <c r="W493" s="87">
        <v>18887998999</v>
      </c>
      <c r="X493" s="34" t="s">
        <v>56</v>
      </c>
      <c r="Y493" s="107">
        <v>45300</v>
      </c>
      <c r="Z493" s="107">
        <v>45575</v>
      </c>
      <c r="AA493" s="34"/>
      <c r="AB493" s="188" t="s">
        <v>2939</v>
      </c>
      <c r="AC493" s="188"/>
      <c r="AD493" s="34"/>
      <c r="AE493" s="35" t="s">
        <v>56</v>
      </c>
      <c r="AF493" s="34">
        <v>30</v>
      </c>
      <c r="AG493" s="34">
        <v>30</v>
      </c>
      <c r="AH493" s="34"/>
      <c r="AI493" s="34"/>
    </row>
    <row r="494" s="16" customFormat="1" ht="105" hidden="1" customHeight="1" spans="1:35">
      <c r="A494" s="34">
        <v>240</v>
      </c>
      <c r="B494" s="34" t="s">
        <v>864</v>
      </c>
      <c r="C494" s="34" t="s">
        <v>1399</v>
      </c>
      <c r="D494" s="34" t="s">
        <v>2934</v>
      </c>
      <c r="E494" s="34" t="s">
        <v>2957</v>
      </c>
      <c r="F494" s="34" t="s">
        <v>112</v>
      </c>
      <c r="G494" s="34" t="s">
        <v>113</v>
      </c>
      <c r="H494" s="34" t="s">
        <v>48</v>
      </c>
      <c r="I494" s="59" t="s">
        <v>4509</v>
      </c>
      <c r="J494" s="34">
        <v>30</v>
      </c>
      <c r="K494" s="34">
        <v>30</v>
      </c>
      <c r="L494" s="34"/>
      <c r="M494" s="34"/>
      <c r="N494" s="59" t="s">
        <v>2959</v>
      </c>
      <c r="O494" s="59"/>
      <c r="P494" s="156">
        <v>7603</v>
      </c>
      <c r="Q494" s="34" t="s">
        <v>52</v>
      </c>
      <c r="R494" s="34" t="s">
        <v>52</v>
      </c>
      <c r="S494" s="34" t="s">
        <v>52</v>
      </c>
      <c r="T494" s="40" t="s">
        <v>2938</v>
      </c>
      <c r="U494" s="34" t="s">
        <v>118</v>
      </c>
      <c r="V494" s="34" t="s">
        <v>119</v>
      </c>
      <c r="W494" s="87">
        <v>13769875596</v>
      </c>
      <c r="X494" s="34" t="s">
        <v>56</v>
      </c>
      <c r="Y494" s="107">
        <v>45292</v>
      </c>
      <c r="Z494" s="107">
        <v>45627</v>
      </c>
      <c r="AA494" s="34"/>
      <c r="AB494" s="188" t="s">
        <v>2939</v>
      </c>
      <c r="AC494" s="188"/>
      <c r="AD494" s="34"/>
      <c r="AE494" s="35" t="s">
        <v>56</v>
      </c>
      <c r="AF494" s="34">
        <v>30</v>
      </c>
      <c r="AG494" s="34">
        <v>30</v>
      </c>
      <c r="AH494" s="34"/>
      <c r="AI494" s="34"/>
    </row>
    <row r="495" s="16" customFormat="1" ht="105" hidden="1" customHeight="1" spans="1:35">
      <c r="A495" s="33">
        <v>241</v>
      </c>
      <c r="B495" s="34" t="s">
        <v>864</v>
      </c>
      <c r="C495" s="34" t="s">
        <v>1399</v>
      </c>
      <c r="D495" s="34" t="s">
        <v>2934</v>
      </c>
      <c r="E495" s="34" t="s">
        <v>2960</v>
      </c>
      <c r="F495" s="34" t="s">
        <v>112</v>
      </c>
      <c r="G495" s="34" t="s">
        <v>2961</v>
      </c>
      <c r="H495" s="34" t="s">
        <v>48</v>
      </c>
      <c r="I495" s="59" t="s">
        <v>4510</v>
      </c>
      <c r="J495" s="34">
        <v>30</v>
      </c>
      <c r="K495" s="34">
        <v>30</v>
      </c>
      <c r="L495" s="34"/>
      <c r="M495" s="34"/>
      <c r="N495" s="59" t="s">
        <v>2963</v>
      </c>
      <c r="O495" s="59"/>
      <c r="P495" s="156">
        <v>3256</v>
      </c>
      <c r="Q495" s="34" t="s">
        <v>52</v>
      </c>
      <c r="R495" s="34" t="s">
        <v>52</v>
      </c>
      <c r="S495" s="34" t="s">
        <v>52</v>
      </c>
      <c r="T495" s="40" t="s">
        <v>2938</v>
      </c>
      <c r="U495" s="34" t="s">
        <v>118</v>
      </c>
      <c r="V495" s="34" t="s">
        <v>119</v>
      </c>
      <c r="W495" s="87">
        <v>13769875596</v>
      </c>
      <c r="X495" s="34" t="s">
        <v>56</v>
      </c>
      <c r="Y495" s="107">
        <v>45292</v>
      </c>
      <c r="Z495" s="107">
        <v>45627</v>
      </c>
      <c r="AA495" s="34"/>
      <c r="AB495" s="188" t="s">
        <v>2939</v>
      </c>
      <c r="AC495" s="188"/>
      <c r="AD495" s="34"/>
      <c r="AE495" s="35" t="s">
        <v>56</v>
      </c>
      <c r="AF495" s="34">
        <v>30</v>
      </c>
      <c r="AG495" s="34">
        <v>30</v>
      </c>
      <c r="AH495" s="34"/>
      <c r="AI495" s="34"/>
    </row>
    <row r="496" s="16" customFormat="1" ht="105" hidden="1" customHeight="1" spans="1:35">
      <c r="A496" s="34">
        <v>242</v>
      </c>
      <c r="B496" s="34" t="s">
        <v>864</v>
      </c>
      <c r="C496" s="34" t="s">
        <v>1399</v>
      </c>
      <c r="D496" s="34" t="s">
        <v>2934</v>
      </c>
      <c r="E496" s="34" t="s">
        <v>2964</v>
      </c>
      <c r="F496" s="34" t="s">
        <v>112</v>
      </c>
      <c r="G496" s="34" t="s">
        <v>2965</v>
      </c>
      <c r="H496" s="34" t="s">
        <v>48</v>
      </c>
      <c r="I496" s="59" t="s">
        <v>4510</v>
      </c>
      <c r="J496" s="34">
        <v>30</v>
      </c>
      <c r="K496" s="34">
        <v>30</v>
      </c>
      <c r="L496" s="34"/>
      <c r="M496" s="34"/>
      <c r="N496" s="59" t="s">
        <v>2966</v>
      </c>
      <c r="O496" s="59"/>
      <c r="P496" s="156">
        <v>1630</v>
      </c>
      <c r="Q496" s="34" t="s">
        <v>52</v>
      </c>
      <c r="R496" s="34" t="s">
        <v>52</v>
      </c>
      <c r="S496" s="34" t="s">
        <v>52</v>
      </c>
      <c r="T496" s="40" t="s">
        <v>2938</v>
      </c>
      <c r="U496" s="34" t="s">
        <v>118</v>
      </c>
      <c r="V496" s="34" t="s">
        <v>119</v>
      </c>
      <c r="W496" s="87">
        <v>13769875596</v>
      </c>
      <c r="X496" s="34" t="s">
        <v>56</v>
      </c>
      <c r="Y496" s="107">
        <v>45295</v>
      </c>
      <c r="Z496" s="107">
        <v>45630</v>
      </c>
      <c r="AA496" s="34"/>
      <c r="AB496" s="188" t="s">
        <v>2939</v>
      </c>
      <c r="AC496" s="188"/>
      <c r="AD496" s="34"/>
      <c r="AE496" s="35" t="s">
        <v>56</v>
      </c>
      <c r="AF496" s="34">
        <v>30</v>
      </c>
      <c r="AG496" s="34">
        <v>30</v>
      </c>
      <c r="AH496" s="34"/>
      <c r="AI496" s="34"/>
    </row>
    <row r="497" s="16" customFormat="1" ht="105" hidden="1" customHeight="1" spans="1:35">
      <c r="A497" s="34">
        <v>243</v>
      </c>
      <c r="B497" s="34" t="s">
        <v>864</v>
      </c>
      <c r="C497" s="34" t="s">
        <v>1399</v>
      </c>
      <c r="D497" s="34" t="s">
        <v>2934</v>
      </c>
      <c r="E497" s="34" t="s">
        <v>2967</v>
      </c>
      <c r="F497" s="34" t="s">
        <v>112</v>
      </c>
      <c r="G497" s="34" t="s">
        <v>2968</v>
      </c>
      <c r="H497" s="34" t="s">
        <v>48</v>
      </c>
      <c r="I497" s="59" t="s">
        <v>4510</v>
      </c>
      <c r="J497" s="34">
        <v>30</v>
      </c>
      <c r="K497" s="34">
        <v>30</v>
      </c>
      <c r="L497" s="34"/>
      <c r="M497" s="34"/>
      <c r="N497" s="59" t="s">
        <v>2969</v>
      </c>
      <c r="O497" s="59"/>
      <c r="P497" s="156">
        <v>1678</v>
      </c>
      <c r="Q497" s="34" t="s">
        <v>52</v>
      </c>
      <c r="R497" s="34" t="s">
        <v>52</v>
      </c>
      <c r="S497" s="34" t="s">
        <v>52</v>
      </c>
      <c r="T497" s="40" t="s">
        <v>2938</v>
      </c>
      <c r="U497" s="34" t="s">
        <v>118</v>
      </c>
      <c r="V497" s="34" t="s">
        <v>119</v>
      </c>
      <c r="W497" s="87">
        <v>13769875596</v>
      </c>
      <c r="X497" s="34" t="s">
        <v>56</v>
      </c>
      <c r="Y497" s="107">
        <v>45296</v>
      </c>
      <c r="Z497" s="107">
        <v>45631</v>
      </c>
      <c r="AA497" s="34"/>
      <c r="AB497" s="188" t="s">
        <v>2939</v>
      </c>
      <c r="AC497" s="188"/>
      <c r="AD497" s="34"/>
      <c r="AE497" s="35" t="s">
        <v>56</v>
      </c>
      <c r="AF497" s="34">
        <v>30</v>
      </c>
      <c r="AG497" s="34">
        <v>30</v>
      </c>
      <c r="AH497" s="34"/>
      <c r="AI497" s="34"/>
    </row>
    <row r="498" s="16" customFormat="1" ht="105" hidden="1" customHeight="1" spans="1:35">
      <c r="A498" s="33">
        <v>244</v>
      </c>
      <c r="B498" s="34" t="s">
        <v>864</v>
      </c>
      <c r="C498" s="34" t="s">
        <v>1399</v>
      </c>
      <c r="D498" s="34" t="s">
        <v>2934</v>
      </c>
      <c r="E498" s="34" t="s">
        <v>2970</v>
      </c>
      <c r="F498" s="34" t="s">
        <v>112</v>
      </c>
      <c r="G498" s="34" t="s">
        <v>2971</v>
      </c>
      <c r="H498" s="34" t="s">
        <v>48</v>
      </c>
      <c r="I498" s="59" t="s">
        <v>4510</v>
      </c>
      <c r="J498" s="34">
        <v>30</v>
      </c>
      <c r="K498" s="34">
        <v>30</v>
      </c>
      <c r="L498" s="34"/>
      <c r="M498" s="34"/>
      <c r="N498" s="59" t="s">
        <v>2972</v>
      </c>
      <c r="O498" s="59"/>
      <c r="P498" s="156">
        <v>2558</v>
      </c>
      <c r="Q498" s="34" t="s">
        <v>52</v>
      </c>
      <c r="R498" s="34" t="s">
        <v>52</v>
      </c>
      <c r="S498" s="34" t="s">
        <v>52</v>
      </c>
      <c r="T498" s="40" t="s">
        <v>2938</v>
      </c>
      <c r="U498" s="34" t="s">
        <v>118</v>
      </c>
      <c r="V498" s="34" t="s">
        <v>119</v>
      </c>
      <c r="W498" s="87">
        <v>13769875596</v>
      </c>
      <c r="X498" s="34" t="s">
        <v>56</v>
      </c>
      <c r="Y498" s="107">
        <v>45297</v>
      </c>
      <c r="Z498" s="107">
        <v>45632</v>
      </c>
      <c r="AA498" s="34"/>
      <c r="AB498" s="188" t="s">
        <v>2939</v>
      </c>
      <c r="AC498" s="188"/>
      <c r="AD498" s="34"/>
      <c r="AE498" s="35" t="s">
        <v>56</v>
      </c>
      <c r="AF498" s="34">
        <v>30</v>
      </c>
      <c r="AG498" s="34">
        <v>30</v>
      </c>
      <c r="AH498" s="34"/>
      <c r="AI498" s="34"/>
    </row>
    <row r="499" s="16" customFormat="1" ht="105" hidden="1" customHeight="1" spans="1:35">
      <c r="A499" s="34">
        <v>245</v>
      </c>
      <c r="B499" s="34" t="s">
        <v>864</v>
      </c>
      <c r="C499" s="34" t="s">
        <v>1399</v>
      </c>
      <c r="D499" s="34" t="s">
        <v>2934</v>
      </c>
      <c r="E499" s="34" t="s">
        <v>2973</v>
      </c>
      <c r="F499" s="34" t="s">
        <v>112</v>
      </c>
      <c r="G499" s="34" t="s">
        <v>569</v>
      </c>
      <c r="H499" s="34" t="s">
        <v>48</v>
      </c>
      <c r="I499" s="59" t="s">
        <v>4510</v>
      </c>
      <c r="J499" s="34">
        <v>30</v>
      </c>
      <c r="K499" s="34">
        <v>30</v>
      </c>
      <c r="L499" s="34"/>
      <c r="M499" s="34"/>
      <c r="N499" s="59" t="s">
        <v>2974</v>
      </c>
      <c r="O499" s="59"/>
      <c r="P499" s="156">
        <v>3346</v>
      </c>
      <c r="Q499" s="34" t="s">
        <v>52</v>
      </c>
      <c r="R499" s="34" t="s">
        <v>52</v>
      </c>
      <c r="S499" s="34" t="s">
        <v>52</v>
      </c>
      <c r="T499" s="40" t="s">
        <v>2938</v>
      </c>
      <c r="U499" s="34" t="s">
        <v>118</v>
      </c>
      <c r="V499" s="34" t="s">
        <v>119</v>
      </c>
      <c r="W499" s="87">
        <v>13769875596</v>
      </c>
      <c r="X499" s="34" t="s">
        <v>56</v>
      </c>
      <c r="Y499" s="107">
        <v>45298</v>
      </c>
      <c r="Z499" s="107">
        <v>45633</v>
      </c>
      <c r="AA499" s="34"/>
      <c r="AB499" s="188" t="s">
        <v>2939</v>
      </c>
      <c r="AC499" s="188"/>
      <c r="AD499" s="34"/>
      <c r="AE499" s="35" t="s">
        <v>56</v>
      </c>
      <c r="AF499" s="34">
        <v>30</v>
      </c>
      <c r="AG499" s="34">
        <v>30</v>
      </c>
      <c r="AH499" s="34"/>
      <c r="AI499" s="34"/>
    </row>
    <row r="500" s="16" customFormat="1" ht="105" hidden="1" customHeight="1" spans="1:35">
      <c r="A500" s="34">
        <v>246</v>
      </c>
      <c r="B500" s="34" t="s">
        <v>864</v>
      </c>
      <c r="C500" s="34" t="s">
        <v>1399</v>
      </c>
      <c r="D500" s="34" t="s">
        <v>2934</v>
      </c>
      <c r="E500" s="34" t="s">
        <v>2975</v>
      </c>
      <c r="F500" s="34" t="s">
        <v>112</v>
      </c>
      <c r="G500" s="34" t="s">
        <v>2701</v>
      </c>
      <c r="H500" s="34" t="s">
        <v>48</v>
      </c>
      <c r="I500" s="59" t="s">
        <v>4510</v>
      </c>
      <c r="J500" s="34">
        <v>30</v>
      </c>
      <c r="K500" s="34">
        <v>30</v>
      </c>
      <c r="L500" s="34"/>
      <c r="M500" s="34"/>
      <c r="N500" s="59" t="s">
        <v>2976</v>
      </c>
      <c r="O500" s="59"/>
      <c r="P500" s="156">
        <v>2315</v>
      </c>
      <c r="Q500" s="34" t="s">
        <v>52</v>
      </c>
      <c r="R500" s="34" t="s">
        <v>52</v>
      </c>
      <c r="S500" s="34" t="s">
        <v>52</v>
      </c>
      <c r="T500" s="40" t="s">
        <v>2938</v>
      </c>
      <c r="U500" s="34" t="s">
        <v>118</v>
      </c>
      <c r="V500" s="34" t="s">
        <v>119</v>
      </c>
      <c r="W500" s="87">
        <v>13769875596</v>
      </c>
      <c r="X500" s="34" t="s">
        <v>56</v>
      </c>
      <c r="Y500" s="107">
        <v>45299</v>
      </c>
      <c r="Z500" s="107">
        <v>45634</v>
      </c>
      <c r="AA500" s="34"/>
      <c r="AB500" s="188" t="s">
        <v>2939</v>
      </c>
      <c r="AC500" s="188"/>
      <c r="AD500" s="34"/>
      <c r="AE500" s="35" t="s">
        <v>56</v>
      </c>
      <c r="AF500" s="34">
        <v>30</v>
      </c>
      <c r="AG500" s="34">
        <v>30</v>
      </c>
      <c r="AH500" s="34"/>
      <c r="AI500" s="34"/>
    </row>
    <row r="501" s="16" customFormat="1" ht="104" hidden="1" customHeight="1" spans="1:35">
      <c r="A501" s="33">
        <v>247</v>
      </c>
      <c r="B501" s="34" t="s">
        <v>864</v>
      </c>
      <c r="C501" s="34" t="s">
        <v>1399</v>
      </c>
      <c r="D501" s="34" t="s">
        <v>2934</v>
      </c>
      <c r="E501" s="34" t="s">
        <v>2977</v>
      </c>
      <c r="F501" s="34" t="s">
        <v>112</v>
      </c>
      <c r="G501" s="34" t="s">
        <v>1111</v>
      </c>
      <c r="H501" s="34" t="s">
        <v>48</v>
      </c>
      <c r="I501" s="59" t="s">
        <v>4510</v>
      </c>
      <c r="J501" s="34">
        <v>30</v>
      </c>
      <c r="K501" s="34">
        <v>30</v>
      </c>
      <c r="L501" s="34"/>
      <c r="M501" s="34"/>
      <c r="N501" s="59" t="s">
        <v>2978</v>
      </c>
      <c r="O501" s="59"/>
      <c r="P501" s="156">
        <v>2772</v>
      </c>
      <c r="Q501" s="34" t="s">
        <v>52</v>
      </c>
      <c r="R501" s="34" t="s">
        <v>52</v>
      </c>
      <c r="S501" s="34" t="s">
        <v>52</v>
      </c>
      <c r="T501" s="40" t="s">
        <v>2938</v>
      </c>
      <c r="U501" s="34" t="s">
        <v>118</v>
      </c>
      <c r="V501" s="34" t="s">
        <v>119</v>
      </c>
      <c r="W501" s="87">
        <v>13769875596</v>
      </c>
      <c r="X501" s="34" t="s">
        <v>56</v>
      </c>
      <c r="Y501" s="107">
        <v>45301</v>
      </c>
      <c r="Z501" s="107">
        <v>45636</v>
      </c>
      <c r="AA501" s="34"/>
      <c r="AB501" s="188" t="s">
        <v>2939</v>
      </c>
      <c r="AC501" s="188"/>
      <c r="AD501" s="34"/>
      <c r="AE501" s="35" t="s">
        <v>56</v>
      </c>
      <c r="AF501" s="34">
        <v>30</v>
      </c>
      <c r="AG501" s="34">
        <v>30</v>
      </c>
      <c r="AH501" s="34"/>
      <c r="AI501" s="34"/>
    </row>
    <row r="502" s="16" customFormat="1" ht="103" hidden="1" customHeight="1" spans="1:35">
      <c r="A502" s="34">
        <v>248</v>
      </c>
      <c r="B502" s="34" t="s">
        <v>864</v>
      </c>
      <c r="C502" s="34" t="s">
        <v>1399</v>
      </c>
      <c r="D502" s="34" t="s">
        <v>2934</v>
      </c>
      <c r="E502" s="34" t="s">
        <v>2979</v>
      </c>
      <c r="F502" s="34" t="s">
        <v>112</v>
      </c>
      <c r="G502" s="34" t="s">
        <v>2297</v>
      </c>
      <c r="H502" s="34" t="s">
        <v>48</v>
      </c>
      <c r="I502" s="59" t="s">
        <v>4510</v>
      </c>
      <c r="J502" s="34">
        <v>30</v>
      </c>
      <c r="K502" s="34">
        <v>30</v>
      </c>
      <c r="L502" s="34"/>
      <c r="M502" s="34"/>
      <c r="N502" s="59" t="s">
        <v>2980</v>
      </c>
      <c r="O502" s="59"/>
      <c r="P502" s="156">
        <v>1803</v>
      </c>
      <c r="Q502" s="34" t="s">
        <v>52</v>
      </c>
      <c r="R502" s="34" t="s">
        <v>52</v>
      </c>
      <c r="S502" s="34" t="s">
        <v>52</v>
      </c>
      <c r="T502" s="40" t="s">
        <v>2938</v>
      </c>
      <c r="U502" s="34" t="s">
        <v>118</v>
      </c>
      <c r="V502" s="34" t="s">
        <v>119</v>
      </c>
      <c r="W502" s="87">
        <v>13769875596</v>
      </c>
      <c r="X502" s="34" t="s">
        <v>56</v>
      </c>
      <c r="Y502" s="107">
        <v>45303</v>
      </c>
      <c r="Z502" s="107">
        <v>45638</v>
      </c>
      <c r="AA502" s="34"/>
      <c r="AB502" s="188" t="s">
        <v>2939</v>
      </c>
      <c r="AC502" s="188"/>
      <c r="AD502" s="34"/>
      <c r="AE502" s="35" t="s">
        <v>56</v>
      </c>
      <c r="AF502" s="34">
        <v>30</v>
      </c>
      <c r="AG502" s="34">
        <v>30</v>
      </c>
      <c r="AH502" s="34"/>
      <c r="AI502" s="34"/>
    </row>
    <row r="503" s="16" customFormat="1" ht="127" hidden="1" customHeight="1" spans="1:35">
      <c r="A503" s="34">
        <v>249</v>
      </c>
      <c r="B503" s="34" t="s">
        <v>864</v>
      </c>
      <c r="C503" s="34" t="s">
        <v>1399</v>
      </c>
      <c r="D503" s="34" t="s">
        <v>2934</v>
      </c>
      <c r="E503" s="34" t="s">
        <v>2981</v>
      </c>
      <c r="F503" s="34" t="s">
        <v>248</v>
      </c>
      <c r="G503" s="34" t="s">
        <v>4511</v>
      </c>
      <c r="H503" s="34" t="s">
        <v>48</v>
      </c>
      <c r="I503" s="59" t="s">
        <v>4512</v>
      </c>
      <c r="J503" s="34">
        <v>30</v>
      </c>
      <c r="K503" s="34">
        <v>30</v>
      </c>
      <c r="L503" s="34"/>
      <c r="M503" s="34"/>
      <c r="N503" s="59" t="s">
        <v>2984</v>
      </c>
      <c r="O503" s="59"/>
      <c r="P503" s="156">
        <v>3780</v>
      </c>
      <c r="Q503" s="34" t="s">
        <v>52</v>
      </c>
      <c r="R503" s="34" t="s">
        <v>52</v>
      </c>
      <c r="S503" s="34" t="s">
        <v>52</v>
      </c>
      <c r="T503" s="40" t="s">
        <v>2938</v>
      </c>
      <c r="U503" s="34" t="s">
        <v>253</v>
      </c>
      <c r="V503" s="34" t="s">
        <v>254</v>
      </c>
      <c r="W503" s="87">
        <v>13577395188</v>
      </c>
      <c r="X503" s="34" t="s">
        <v>56</v>
      </c>
      <c r="Y503" s="107">
        <v>45294</v>
      </c>
      <c r="Z503" s="107">
        <v>45629</v>
      </c>
      <c r="AA503" s="34"/>
      <c r="AB503" s="188" t="s">
        <v>2939</v>
      </c>
      <c r="AC503" s="188"/>
      <c r="AD503" s="34"/>
      <c r="AE503" s="35" t="s">
        <v>56</v>
      </c>
      <c r="AF503" s="34">
        <v>30</v>
      </c>
      <c r="AG503" s="34">
        <v>30</v>
      </c>
      <c r="AH503" s="34"/>
      <c r="AI503" s="34"/>
    </row>
    <row r="504" s="16" customFormat="1" ht="128" hidden="1" customHeight="1" spans="1:35">
      <c r="A504" s="33">
        <v>250</v>
      </c>
      <c r="B504" s="34" t="s">
        <v>864</v>
      </c>
      <c r="C504" s="34" t="s">
        <v>1399</v>
      </c>
      <c r="D504" s="34" t="s">
        <v>2934</v>
      </c>
      <c r="E504" s="34" t="s">
        <v>2985</v>
      </c>
      <c r="F504" s="34" t="s">
        <v>248</v>
      </c>
      <c r="G504" s="34" t="s">
        <v>4513</v>
      </c>
      <c r="H504" s="34" t="s">
        <v>48</v>
      </c>
      <c r="I504" s="59" t="s">
        <v>4514</v>
      </c>
      <c r="J504" s="34">
        <v>30</v>
      </c>
      <c r="K504" s="34">
        <v>30</v>
      </c>
      <c r="L504" s="34"/>
      <c r="M504" s="34"/>
      <c r="N504" s="59" t="s">
        <v>2988</v>
      </c>
      <c r="O504" s="59"/>
      <c r="P504" s="156">
        <v>2365</v>
      </c>
      <c r="Q504" s="34" t="s">
        <v>52</v>
      </c>
      <c r="R504" s="34" t="s">
        <v>52</v>
      </c>
      <c r="S504" s="34" t="s">
        <v>52</v>
      </c>
      <c r="T504" s="40" t="s">
        <v>2938</v>
      </c>
      <c r="U504" s="34" t="s">
        <v>253</v>
      </c>
      <c r="V504" s="34" t="s">
        <v>254</v>
      </c>
      <c r="W504" s="87">
        <v>13577395188</v>
      </c>
      <c r="X504" s="34" t="s">
        <v>56</v>
      </c>
      <c r="Y504" s="107">
        <v>45295</v>
      </c>
      <c r="Z504" s="107">
        <v>45630</v>
      </c>
      <c r="AA504" s="34"/>
      <c r="AB504" s="188" t="s">
        <v>2939</v>
      </c>
      <c r="AC504" s="188"/>
      <c r="AD504" s="34"/>
      <c r="AE504" s="35" t="s">
        <v>56</v>
      </c>
      <c r="AF504" s="34">
        <v>30</v>
      </c>
      <c r="AG504" s="34">
        <v>30</v>
      </c>
      <c r="AH504" s="34"/>
      <c r="AI504" s="34"/>
    </row>
    <row r="505" s="16" customFormat="1" ht="121" hidden="1" customHeight="1" spans="1:35">
      <c r="A505" s="34">
        <v>251</v>
      </c>
      <c r="B505" s="34" t="s">
        <v>864</v>
      </c>
      <c r="C505" s="34" t="s">
        <v>1399</v>
      </c>
      <c r="D505" s="34" t="s">
        <v>2934</v>
      </c>
      <c r="E505" s="34" t="s">
        <v>2989</v>
      </c>
      <c r="F505" s="34" t="s">
        <v>248</v>
      </c>
      <c r="G505" s="34" t="s">
        <v>4515</v>
      </c>
      <c r="H505" s="34" t="s">
        <v>48</v>
      </c>
      <c r="I505" s="59" t="s">
        <v>4516</v>
      </c>
      <c r="J505" s="34">
        <v>30</v>
      </c>
      <c r="K505" s="34">
        <v>30</v>
      </c>
      <c r="L505" s="34"/>
      <c r="M505" s="34"/>
      <c r="N505" s="59" t="s">
        <v>2992</v>
      </c>
      <c r="O505" s="59"/>
      <c r="P505" s="156">
        <v>1043</v>
      </c>
      <c r="Q505" s="34" t="s">
        <v>52</v>
      </c>
      <c r="R505" s="34" t="s">
        <v>52</v>
      </c>
      <c r="S505" s="34" t="s">
        <v>52</v>
      </c>
      <c r="T505" s="40" t="s">
        <v>2938</v>
      </c>
      <c r="U505" s="34" t="s">
        <v>253</v>
      </c>
      <c r="V505" s="34" t="s">
        <v>254</v>
      </c>
      <c r="W505" s="87">
        <v>13577395188</v>
      </c>
      <c r="X505" s="34" t="s">
        <v>56</v>
      </c>
      <c r="Y505" s="107">
        <v>45296</v>
      </c>
      <c r="Z505" s="107">
        <v>45631</v>
      </c>
      <c r="AA505" s="34"/>
      <c r="AB505" s="188" t="s">
        <v>2939</v>
      </c>
      <c r="AC505" s="188"/>
      <c r="AD505" s="34"/>
      <c r="AE505" s="35" t="s">
        <v>56</v>
      </c>
      <c r="AF505" s="34">
        <v>30</v>
      </c>
      <c r="AG505" s="34">
        <v>30</v>
      </c>
      <c r="AH505" s="34"/>
      <c r="AI505" s="34"/>
    </row>
    <row r="506" s="16" customFormat="1" ht="118" hidden="1" customHeight="1" spans="1:35">
      <c r="A506" s="34">
        <v>252</v>
      </c>
      <c r="B506" s="34" t="s">
        <v>864</v>
      </c>
      <c r="C506" s="34" t="s">
        <v>1399</v>
      </c>
      <c r="D506" s="34" t="s">
        <v>2934</v>
      </c>
      <c r="E506" s="34" t="s">
        <v>2993</v>
      </c>
      <c r="F506" s="34" t="s">
        <v>248</v>
      </c>
      <c r="G506" s="34" t="s">
        <v>4517</v>
      </c>
      <c r="H506" s="34" t="s">
        <v>48</v>
      </c>
      <c r="I506" s="59" t="s">
        <v>4518</v>
      </c>
      <c r="J506" s="34">
        <v>30</v>
      </c>
      <c r="K506" s="34">
        <v>30</v>
      </c>
      <c r="L506" s="34"/>
      <c r="M506" s="34"/>
      <c r="N506" s="59" t="s">
        <v>2996</v>
      </c>
      <c r="O506" s="59"/>
      <c r="P506" s="156">
        <v>1096</v>
      </c>
      <c r="Q506" s="34" t="s">
        <v>52</v>
      </c>
      <c r="R506" s="34" t="s">
        <v>52</v>
      </c>
      <c r="S506" s="34" t="s">
        <v>52</v>
      </c>
      <c r="T506" s="40" t="s">
        <v>2938</v>
      </c>
      <c r="U506" s="34" t="s">
        <v>253</v>
      </c>
      <c r="V506" s="34" t="s">
        <v>254</v>
      </c>
      <c r="W506" s="87">
        <v>13577395188</v>
      </c>
      <c r="X506" s="34" t="s">
        <v>56</v>
      </c>
      <c r="Y506" s="107">
        <v>45297</v>
      </c>
      <c r="Z506" s="107">
        <v>45632</v>
      </c>
      <c r="AA506" s="34"/>
      <c r="AB506" s="188" t="s">
        <v>2939</v>
      </c>
      <c r="AC506" s="188"/>
      <c r="AD506" s="34"/>
      <c r="AE506" s="35" t="s">
        <v>56</v>
      </c>
      <c r="AF506" s="34">
        <v>30</v>
      </c>
      <c r="AG506" s="34">
        <v>30</v>
      </c>
      <c r="AH506" s="34"/>
      <c r="AI506" s="34"/>
    </row>
    <row r="507" s="16" customFormat="1" ht="115" hidden="1" customHeight="1" spans="1:35">
      <c r="A507" s="33">
        <v>253</v>
      </c>
      <c r="B507" s="34" t="s">
        <v>864</v>
      </c>
      <c r="C507" s="34" t="s">
        <v>1399</v>
      </c>
      <c r="D507" s="34" t="s">
        <v>2934</v>
      </c>
      <c r="E507" s="34" t="s">
        <v>2997</v>
      </c>
      <c r="F507" s="34" t="s">
        <v>248</v>
      </c>
      <c r="G507" s="34" t="s">
        <v>4499</v>
      </c>
      <c r="H507" s="34" t="s">
        <v>48</v>
      </c>
      <c r="I507" s="59" t="s">
        <v>4519</v>
      </c>
      <c r="J507" s="34">
        <v>30</v>
      </c>
      <c r="K507" s="34">
        <v>30</v>
      </c>
      <c r="L507" s="34"/>
      <c r="M507" s="34"/>
      <c r="N507" s="59" t="s">
        <v>2999</v>
      </c>
      <c r="O507" s="59"/>
      <c r="P507" s="156">
        <v>2324</v>
      </c>
      <c r="Q507" s="34" t="s">
        <v>52</v>
      </c>
      <c r="R507" s="34" t="s">
        <v>52</v>
      </c>
      <c r="S507" s="34" t="s">
        <v>52</v>
      </c>
      <c r="T507" s="40" t="s">
        <v>2938</v>
      </c>
      <c r="U507" s="34" t="s">
        <v>253</v>
      </c>
      <c r="V507" s="34" t="s">
        <v>254</v>
      </c>
      <c r="W507" s="87">
        <v>13577395188</v>
      </c>
      <c r="X507" s="34" t="s">
        <v>56</v>
      </c>
      <c r="Y507" s="107">
        <v>45298</v>
      </c>
      <c r="Z507" s="107">
        <v>45633</v>
      </c>
      <c r="AA507" s="34"/>
      <c r="AB507" s="188" t="s">
        <v>2939</v>
      </c>
      <c r="AC507" s="188"/>
      <c r="AD507" s="34"/>
      <c r="AE507" s="35" t="s">
        <v>56</v>
      </c>
      <c r="AF507" s="34">
        <v>30</v>
      </c>
      <c r="AG507" s="34">
        <v>30</v>
      </c>
      <c r="AH507" s="34"/>
      <c r="AI507" s="34"/>
    </row>
    <row r="508" s="16" customFormat="1" ht="130" hidden="1" customHeight="1" spans="1:35">
      <c r="A508" s="34">
        <v>254</v>
      </c>
      <c r="B508" s="34" t="s">
        <v>864</v>
      </c>
      <c r="C508" s="34" t="s">
        <v>1399</v>
      </c>
      <c r="D508" s="34" t="s">
        <v>2934</v>
      </c>
      <c r="E508" s="34" t="s">
        <v>3000</v>
      </c>
      <c r="F508" s="34" t="s">
        <v>248</v>
      </c>
      <c r="G508" s="34" t="s">
        <v>249</v>
      </c>
      <c r="H508" s="34" t="s">
        <v>48</v>
      </c>
      <c r="I508" s="59" t="s">
        <v>4520</v>
      </c>
      <c r="J508" s="34">
        <v>30</v>
      </c>
      <c r="K508" s="34">
        <v>30</v>
      </c>
      <c r="L508" s="34"/>
      <c r="M508" s="34"/>
      <c r="N508" s="59" t="s">
        <v>3002</v>
      </c>
      <c r="O508" s="59"/>
      <c r="P508" s="156" t="s">
        <v>3003</v>
      </c>
      <c r="Q508" s="34" t="s">
        <v>52</v>
      </c>
      <c r="R508" s="34" t="s">
        <v>52</v>
      </c>
      <c r="S508" s="34" t="s">
        <v>52</v>
      </c>
      <c r="T508" s="40" t="s">
        <v>2938</v>
      </c>
      <c r="U508" s="34" t="s">
        <v>253</v>
      </c>
      <c r="V508" s="34" t="s">
        <v>254</v>
      </c>
      <c r="W508" s="87">
        <v>13577395188</v>
      </c>
      <c r="X508" s="34" t="s">
        <v>56</v>
      </c>
      <c r="Y508" s="107">
        <v>45298</v>
      </c>
      <c r="Z508" s="107">
        <v>45633</v>
      </c>
      <c r="AA508" s="34"/>
      <c r="AB508" s="188" t="s">
        <v>2939</v>
      </c>
      <c r="AC508" s="188"/>
      <c r="AD508" s="34"/>
      <c r="AE508" s="35" t="s">
        <v>56</v>
      </c>
      <c r="AF508" s="34">
        <v>30</v>
      </c>
      <c r="AG508" s="34">
        <v>30</v>
      </c>
      <c r="AH508" s="34"/>
      <c r="AI508" s="34"/>
    </row>
    <row r="509" s="16" customFormat="1" ht="105" hidden="1" customHeight="1" spans="1:35">
      <c r="A509" s="34">
        <v>255</v>
      </c>
      <c r="B509" s="34" t="s">
        <v>864</v>
      </c>
      <c r="C509" s="34" t="s">
        <v>1399</v>
      </c>
      <c r="D509" s="34" t="s">
        <v>2934</v>
      </c>
      <c r="E509" s="34" t="s">
        <v>3004</v>
      </c>
      <c r="F509" s="34" t="s">
        <v>256</v>
      </c>
      <c r="G509" s="34" t="s">
        <v>2509</v>
      </c>
      <c r="H509" s="34" t="s">
        <v>48</v>
      </c>
      <c r="I509" s="59" t="s">
        <v>3005</v>
      </c>
      <c r="J509" s="34">
        <v>30</v>
      </c>
      <c r="K509" s="34">
        <v>30</v>
      </c>
      <c r="L509" s="34"/>
      <c r="M509" s="34"/>
      <c r="N509" s="59" t="s">
        <v>3006</v>
      </c>
      <c r="O509" s="59"/>
      <c r="P509" s="156">
        <v>2020</v>
      </c>
      <c r="Q509" s="34" t="s">
        <v>52</v>
      </c>
      <c r="R509" s="34" t="s">
        <v>52</v>
      </c>
      <c r="S509" s="34" t="s">
        <v>52</v>
      </c>
      <c r="T509" s="40" t="s">
        <v>2938</v>
      </c>
      <c r="U509" s="34" t="s">
        <v>261</v>
      </c>
      <c r="V509" s="34" t="s">
        <v>730</v>
      </c>
      <c r="W509" s="87">
        <v>15974665480</v>
      </c>
      <c r="X509" s="34" t="s">
        <v>56</v>
      </c>
      <c r="Y509" s="107">
        <v>45300</v>
      </c>
      <c r="Z509" s="107">
        <v>45635</v>
      </c>
      <c r="AA509" s="34"/>
      <c r="AB509" s="188" t="s">
        <v>2939</v>
      </c>
      <c r="AC509" s="188"/>
      <c r="AD509" s="34"/>
      <c r="AE509" s="35" t="s">
        <v>56</v>
      </c>
      <c r="AF509" s="34">
        <v>30</v>
      </c>
      <c r="AG509" s="34">
        <v>30</v>
      </c>
      <c r="AH509" s="34"/>
      <c r="AI509" s="34"/>
    </row>
    <row r="510" s="16" customFormat="1" ht="76.5" hidden="1" spans="1:35">
      <c r="A510" s="33">
        <v>256</v>
      </c>
      <c r="B510" s="34" t="s">
        <v>864</v>
      </c>
      <c r="C510" s="34" t="s">
        <v>1399</v>
      </c>
      <c r="D510" s="34" t="s">
        <v>2934</v>
      </c>
      <c r="E510" s="34" t="s">
        <v>3007</v>
      </c>
      <c r="F510" s="34" t="s">
        <v>256</v>
      </c>
      <c r="G510" s="34" t="s">
        <v>848</v>
      </c>
      <c r="H510" s="34" t="s">
        <v>48</v>
      </c>
      <c r="I510" s="59" t="s">
        <v>3008</v>
      </c>
      <c r="J510" s="34">
        <v>30</v>
      </c>
      <c r="K510" s="34">
        <v>30</v>
      </c>
      <c r="L510" s="34"/>
      <c r="M510" s="34"/>
      <c r="N510" s="59" t="s">
        <v>3009</v>
      </c>
      <c r="O510" s="59"/>
      <c r="P510" s="156">
        <v>1639</v>
      </c>
      <c r="Q510" s="34" t="s">
        <v>52</v>
      </c>
      <c r="R510" s="34" t="s">
        <v>52</v>
      </c>
      <c r="S510" s="34" t="s">
        <v>52</v>
      </c>
      <c r="T510" s="40" t="s">
        <v>2938</v>
      </c>
      <c r="U510" s="34" t="s">
        <v>261</v>
      </c>
      <c r="V510" s="34" t="s">
        <v>730</v>
      </c>
      <c r="W510" s="87">
        <v>15974665480</v>
      </c>
      <c r="X510" s="34" t="s">
        <v>56</v>
      </c>
      <c r="Y510" s="107">
        <v>45301</v>
      </c>
      <c r="Z510" s="107">
        <v>45636</v>
      </c>
      <c r="AA510" s="34"/>
      <c r="AB510" s="188" t="s">
        <v>2939</v>
      </c>
      <c r="AC510" s="188"/>
      <c r="AD510" s="34"/>
      <c r="AE510" s="35" t="s">
        <v>56</v>
      </c>
      <c r="AF510" s="34">
        <v>30</v>
      </c>
      <c r="AG510" s="34">
        <v>30</v>
      </c>
      <c r="AH510" s="34"/>
      <c r="AI510" s="34"/>
    </row>
    <row r="511" s="16" customFormat="1" ht="76.5" hidden="1" spans="1:35">
      <c r="A511" s="34">
        <v>257</v>
      </c>
      <c r="B511" s="34" t="s">
        <v>864</v>
      </c>
      <c r="C511" s="34" t="s">
        <v>1399</v>
      </c>
      <c r="D511" s="34" t="s">
        <v>2934</v>
      </c>
      <c r="E511" s="34" t="s">
        <v>3010</v>
      </c>
      <c r="F511" s="34" t="s">
        <v>256</v>
      </c>
      <c r="G511" s="34" t="s">
        <v>429</v>
      </c>
      <c r="H511" s="34" t="s">
        <v>48</v>
      </c>
      <c r="I511" s="59" t="s">
        <v>3011</v>
      </c>
      <c r="J511" s="34">
        <v>30</v>
      </c>
      <c r="K511" s="34">
        <v>30</v>
      </c>
      <c r="L511" s="34"/>
      <c r="M511" s="34"/>
      <c r="N511" s="59" t="s">
        <v>3012</v>
      </c>
      <c r="O511" s="59"/>
      <c r="P511" s="156">
        <v>1724</v>
      </c>
      <c r="Q511" s="34" t="s">
        <v>52</v>
      </c>
      <c r="R511" s="34" t="s">
        <v>52</v>
      </c>
      <c r="S511" s="34" t="s">
        <v>52</v>
      </c>
      <c r="T511" s="40" t="s">
        <v>2938</v>
      </c>
      <c r="U511" s="34" t="s">
        <v>261</v>
      </c>
      <c r="V511" s="34" t="s">
        <v>730</v>
      </c>
      <c r="W511" s="87">
        <v>15974665480</v>
      </c>
      <c r="X511" s="34" t="s">
        <v>56</v>
      </c>
      <c r="Y511" s="107">
        <v>45302</v>
      </c>
      <c r="Z511" s="107">
        <v>45637</v>
      </c>
      <c r="AA511" s="34"/>
      <c r="AB511" s="188" t="s">
        <v>2939</v>
      </c>
      <c r="AC511" s="188"/>
      <c r="AD511" s="34"/>
      <c r="AE511" s="35" t="s">
        <v>56</v>
      </c>
      <c r="AF511" s="34">
        <v>30</v>
      </c>
      <c r="AG511" s="34">
        <v>30</v>
      </c>
      <c r="AH511" s="34"/>
      <c r="AI511" s="34"/>
    </row>
    <row r="512" s="16" customFormat="1" ht="76.5" hidden="1" spans="1:35">
      <c r="A512" s="34">
        <v>258</v>
      </c>
      <c r="B512" s="34" t="s">
        <v>864</v>
      </c>
      <c r="C512" s="34" t="s">
        <v>1399</v>
      </c>
      <c r="D512" s="34" t="s">
        <v>2934</v>
      </c>
      <c r="E512" s="34" t="s">
        <v>3013</v>
      </c>
      <c r="F512" s="34" t="s">
        <v>256</v>
      </c>
      <c r="G512" s="34" t="s">
        <v>3014</v>
      </c>
      <c r="H512" s="34" t="s">
        <v>48</v>
      </c>
      <c r="I512" s="59" t="s">
        <v>3015</v>
      </c>
      <c r="J512" s="34">
        <v>30</v>
      </c>
      <c r="K512" s="34">
        <v>30</v>
      </c>
      <c r="L512" s="34"/>
      <c r="M512" s="34"/>
      <c r="N512" s="59" t="s">
        <v>3016</v>
      </c>
      <c r="O512" s="59"/>
      <c r="P512" s="156">
        <v>2217</v>
      </c>
      <c r="Q512" s="34" t="s">
        <v>52</v>
      </c>
      <c r="R512" s="34" t="s">
        <v>52</v>
      </c>
      <c r="S512" s="34" t="s">
        <v>52</v>
      </c>
      <c r="T512" s="40" t="s">
        <v>2938</v>
      </c>
      <c r="U512" s="34" t="s">
        <v>261</v>
      </c>
      <c r="V512" s="34" t="s">
        <v>730</v>
      </c>
      <c r="W512" s="87">
        <v>15974665480</v>
      </c>
      <c r="X512" s="34" t="s">
        <v>56</v>
      </c>
      <c r="Y512" s="107">
        <v>45303</v>
      </c>
      <c r="Z512" s="107">
        <v>45638</v>
      </c>
      <c r="AA512" s="34"/>
      <c r="AB512" s="188" t="s">
        <v>2939</v>
      </c>
      <c r="AC512" s="188"/>
      <c r="AD512" s="34"/>
      <c r="AE512" s="35" t="s">
        <v>56</v>
      </c>
      <c r="AF512" s="34">
        <v>30</v>
      </c>
      <c r="AG512" s="34">
        <v>30</v>
      </c>
      <c r="AH512" s="34"/>
      <c r="AI512" s="34"/>
    </row>
    <row r="513" s="16" customFormat="1" ht="76.5" hidden="1" spans="1:35">
      <c r="A513" s="33">
        <v>259</v>
      </c>
      <c r="B513" s="34" t="s">
        <v>864</v>
      </c>
      <c r="C513" s="34" t="s">
        <v>1399</v>
      </c>
      <c r="D513" s="34" t="s">
        <v>2934</v>
      </c>
      <c r="E513" s="34" t="s">
        <v>3017</v>
      </c>
      <c r="F513" s="34" t="s">
        <v>256</v>
      </c>
      <c r="G513" s="34" t="s">
        <v>3018</v>
      </c>
      <c r="H513" s="34" t="s">
        <v>48</v>
      </c>
      <c r="I513" s="59" t="s">
        <v>4521</v>
      </c>
      <c r="J513" s="34">
        <v>30</v>
      </c>
      <c r="K513" s="34">
        <v>30</v>
      </c>
      <c r="L513" s="34"/>
      <c r="M513" s="34"/>
      <c r="N513" s="59" t="s">
        <v>3020</v>
      </c>
      <c r="O513" s="59"/>
      <c r="P513" s="156">
        <v>2360</v>
      </c>
      <c r="Q513" s="34" t="s">
        <v>52</v>
      </c>
      <c r="R513" s="34" t="s">
        <v>52</v>
      </c>
      <c r="S513" s="34" t="s">
        <v>52</v>
      </c>
      <c r="T513" s="40" t="s">
        <v>2938</v>
      </c>
      <c r="U513" s="34" t="s">
        <v>261</v>
      </c>
      <c r="V513" s="34" t="s">
        <v>730</v>
      </c>
      <c r="W513" s="87">
        <v>15974665480</v>
      </c>
      <c r="X513" s="34" t="s">
        <v>56</v>
      </c>
      <c r="Y513" s="107">
        <v>45304</v>
      </c>
      <c r="Z513" s="107">
        <v>45639</v>
      </c>
      <c r="AA513" s="34"/>
      <c r="AB513" s="188" t="s">
        <v>2939</v>
      </c>
      <c r="AC513" s="188"/>
      <c r="AD513" s="34"/>
      <c r="AE513" s="35" t="s">
        <v>56</v>
      </c>
      <c r="AF513" s="34">
        <v>30</v>
      </c>
      <c r="AG513" s="34">
        <v>30</v>
      </c>
      <c r="AH513" s="34"/>
      <c r="AI513" s="34"/>
    </row>
    <row r="514" s="16" customFormat="1" ht="76.5" hidden="1" spans="1:35">
      <c r="A514" s="34">
        <v>260</v>
      </c>
      <c r="B514" s="34" t="s">
        <v>864</v>
      </c>
      <c r="C514" s="34" t="s">
        <v>1399</v>
      </c>
      <c r="D514" s="34" t="s">
        <v>2934</v>
      </c>
      <c r="E514" s="34" t="s">
        <v>3021</v>
      </c>
      <c r="F514" s="34" t="s">
        <v>256</v>
      </c>
      <c r="G514" s="34" t="s">
        <v>257</v>
      </c>
      <c r="H514" s="34" t="s">
        <v>48</v>
      </c>
      <c r="I514" s="59" t="s">
        <v>3022</v>
      </c>
      <c r="J514" s="34">
        <v>30</v>
      </c>
      <c r="K514" s="34">
        <v>30</v>
      </c>
      <c r="L514" s="34"/>
      <c r="M514" s="34"/>
      <c r="N514" s="59" t="s">
        <v>3023</v>
      </c>
      <c r="O514" s="59"/>
      <c r="P514" s="156">
        <v>2600</v>
      </c>
      <c r="Q514" s="34" t="s">
        <v>52</v>
      </c>
      <c r="R514" s="34" t="s">
        <v>52</v>
      </c>
      <c r="S514" s="34" t="s">
        <v>52</v>
      </c>
      <c r="T514" s="40" t="s">
        <v>2938</v>
      </c>
      <c r="U514" s="34" t="s">
        <v>261</v>
      </c>
      <c r="V514" s="34" t="s">
        <v>730</v>
      </c>
      <c r="W514" s="87">
        <v>15974665480</v>
      </c>
      <c r="X514" s="34" t="s">
        <v>56</v>
      </c>
      <c r="Y514" s="107">
        <v>45308</v>
      </c>
      <c r="Z514" s="107">
        <v>45643</v>
      </c>
      <c r="AA514" s="34"/>
      <c r="AB514" s="188" t="s">
        <v>2939</v>
      </c>
      <c r="AC514" s="188"/>
      <c r="AD514" s="34"/>
      <c r="AE514" s="35" t="s">
        <v>56</v>
      </c>
      <c r="AF514" s="34">
        <v>30</v>
      </c>
      <c r="AG514" s="34">
        <v>30</v>
      </c>
      <c r="AH514" s="34"/>
      <c r="AI514" s="34"/>
    </row>
    <row r="515" s="16" customFormat="1" ht="114.75" hidden="1" spans="1:35">
      <c r="A515" s="34">
        <v>261</v>
      </c>
      <c r="B515" s="34" t="s">
        <v>864</v>
      </c>
      <c r="C515" s="34" t="s">
        <v>1399</v>
      </c>
      <c r="D515" s="34" t="s">
        <v>2934</v>
      </c>
      <c r="E515" s="34" t="s">
        <v>3024</v>
      </c>
      <c r="F515" s="34" t="s">
        <v>256</v>
      </c>
      <c r="G515" s="34" t="s">
        <v>2513</v>
      </c>
      <c r="H515" s="34" t="s">
        <v>48</v>
      </c>
      <c r="I515" s="59" t="s">
        <v>3025</v>
      </c>
      <c r="J515" s="34">
        <v>30</v>
      </c>
      <c r="K515" s="34">
        <v>30</v>
      </c>
      <c r="L515" s="34"/>
      <c r="M515" s="34"/>
      <c r="N515" s="59" t="s">
        <v>3026</v>
      </c>
      <c r="O515" s="59"/>
      <c r="P515" s="156">
        <v>875</v>
      </c>
      <c r="Q515" s="34" t="s">
        <v>52</v>
      </c>
      <c r="R515" s="34" t="s">
        <v>52</v>
      </c>
      <c r="S515" s="34" t="s">
        <v>52</v>
      </c>
      <c r="T515" s="40" t="s">
        <v>2938</v>
      </c>
      <c r="U515" s="34" t="s">
        <v>261</v>
      </c>
      <c r="V515" s="34" t="s">
        <v>730</v>
      </c>
      <c r="W515" s="87">
        <v>15974665480</v>
      </c>
      <c r="X515" s="34" t="s">
        <v>56</v>
      </c>
      <c r="Y515" s="107">
        <v>45308</v>
      </c>
      <c r="Z515" s="107">
        <v>45643</v>
      </c>
      <c r="AA515" s="34"/>
      <c r="AB515" s="188" t="s">
        <v>2939</v>
      </c>
      <c r="AC515" s="188"/>
      <c r="AD515" s="34"/>
      <c r="AE515" s="35" t="s">
        <v>56</v>
      </c>
      <c r="AF515" s="34">
        <v>30</v>
      </c>
      <c r="AG515" s="34">
        <v>30</v>
      </c>
      <c r="AH515" s="34"/>
      <c r="AI515" s="34"/>
    </row>
    <row r="516" s="16" customFormat="1" ht="114.75" hidden="1" spans="1:35">
      <c r="A516" s="33">
        <v>262</v>
      </c>
      <c r="B516" s="34" t="s">
        <v>864</v>
      </c>
      <c r="C516" s="34" t="s">
        <v>1399</v>
      </c>
      <c r="D516" s="34" t="s">
        <v>2934</v>
      </c>
      <c r="E516" s="34" t="s">
        <v>3027</v>
      </c>
      <c r="F516" s="34" t="s">
        <v>256</v>
      </c>
      <c r="G516" s="34" t="s">
        <v>4522</v>
      </c>
      <c r="H516" s="34" t="s">
        <v>48</v>
      </c>
      <c r="I516" s="59" t="s">
        <v>3028</v>
      </c>
      <c r="J516" s="34">
        <v>30</v>
      </c>
      <c r="K516" s="34">
        <v>30</v>
      </c>
      <c r="L516" s="34"/>
      <c r="M516" s="34"/>
      <c r="N516" s="59" t="s">
        <v>3029</v>
      </c>
      <c r="O516" s="59"/>
      <c r="P516" s="156">
        <v>1240</v>
      </c>
      <c r="Q516" s="34" t="s">
        <v>52</v>
      </c>
      <c r="R516" s="34" t="s">
        <v>52</v>
      </c>
      <c r="S516" s="34" t="s">
        <v>52</v>
      </c>
      <c r="T516" s="40" t="s">
        <v>2938</v>
      </c>
      <c r="U516" s="34" t="s">
        <v>261</v>
      </c>
      <c r="V516" s="34" t="s">
        <v>730</v>
      </c>
      <c r="W516" s="87">
        <v>15974665480</v>
      </c>
      <c r="X516" s="34" t="s">
        <v>56</v>
      </c>
      <c r="Y516" s="107">
        <v>45308</v>
      </c>
      <c r="Z516" s="107">
        <v>45643</v>
      </c>
      <c r="AA516" s="34"/>
      <c r="AB516" s="188" t="s">
        <v>2939</v>
      </c>
      <c r="AC516" s="188"/>
      <c r="AD516" s="34"/>
      <c r="AE516" s="35" t="s">
        <v>56</v>
      </c>
      <c r="AF516" s="34">
        <v>30</v>
      </c>
      <c r="AG516" s="34">
        <v>30</v>
      </c>
      <c r="AH516" s="34"/>
      <c r="AI516" s="34"/>
    </row>
    <row r="517" s="16" customFormat="1" ht="114.75" hidden="1" spans="1:35">
      <c r="A517" s="34">
        <v>263</v>
      </c>
      <c r="B517" s="34" t="s">
        <v>864</v>
      </c>
      <c r="C517" s="34" t="s">
        <v>1399</v>
      </c>
      <c r="D517" s="34" t="s">
        <v>2934</v>
      </c>
      <c r="E517" s="34" t="s">
        <v>3030</v>
      </c>
      <c r="F517" s="34" t="s">
        <v>256</v>
      </c>
      <c r="G517" s="34" t="s">
        <v>4523</v>
      </c>
      <c r="H517" s="34" t="s">
        <v>48</v>
      </c>
      <c r="I517" s="59" t="s">
        <v>3031</v>
      </c>
      <c r="J517" s="34">
        <v>30</v>
      </c>
      <c r="K517" s="34">
        <v>30</v>
      </c>
      <c r="L517" s="34"/>
      <c r="M517" s="34"/>
      <c r="N517" s="59" t="s">
        <v>3032</v>
      </c>
      <c r="O517" s="59"/>
      <c r="P517" s="156">
        <v>970</v>
      </c>
      <c r="Q517" s="34" t="s">
        <v>52</v>
      </c>
      <c r="R517" s="34" t="s">
        <v>52</v>
      </c>
      <c r="S517" s="34" t="s">
        <v>52</v>
      </c>
      <c r="T517" s="40" t="s">
        <v>2938</v>
      </c>
      <c r="U517" s="34" t="s">
        <v>261</v>
      </c>
      <c r="V517" s="34" t="s">
        <v>730</v>
      </c>
      <c r="W517" s="87">
        <v>15974665480</v>
      </c>
      <c r="X517" s="34" t="s">
        <v>56</v>
      </c>
      <c r="Y517" s="107">
        <v>45308</v>
      </c>
      <c r="Z517" s="107">
        <v>45643</v>
      </c>
      <c r="AA517" s="34"/>
      <c r="AB517" s="188" t="s">
        <v>2939</v>
      </c>
      <c r="AC517" s="188"/>
      <c r="AD517" s="34"/>
      <c r="AE517" s="35" t="s">
        <v>56</v>
      </c>
      <c r="AF517" s="34">
        <v>30</v>
      </c>
      <c r="AG517" s="34">
        <v>30</v>
      </c>
      <c r="AH517" s="34"/>
      <c r="AI517" s="34"/>
    </row>
    <row r="518" s="16" customFormat="1" ht="104" hidden="1" customHeight="1" spans="1:35">
      <c r="A518" s="34">
        <v>264</v>
      </c>
      <c r="B518" s="34" t="s">
        <v>864</v>
      </c>
      <c r="C518" s="34" t="s">
        <v>1399</v>
      </c>
      <c r="D518" s="34" t="s">
        <v>2934</v>
      </c>
      <c r="E518" s="34" t="s">
        <v>3033</v>
      </c>
      <c r="F518" s="34" t="s">
        <v>402</v>
      </c>
      <c r="G518" s="34" t="s">
        <v>3034</v>
      </c>
      <c r="H518" s="34" t="s">
        <v>48</v>
      </c>
      <c r="I518" s="59" t="s">
        <v>4524</v>
      </c>
      <c r="J518" s="34">
        <v>30</v>
      </c>
      <c r="K518" s="34">
        <v>30</v>
      </c>
      <c r="L518" s="34"/>
      <c r="M518" s="34"/>
      <c r="N518" s="59" t="s">
        <v>3035</v>
      </c>
      <c r="O518" s="59"/>
      <c r="P518" s="156">
        <v>1339</v>
      </c>
      <c r="Q518" s="34" t="s">
        <v>52</v>
      </c>
      <c r="R518" s="34" t="s">
        <v>52</v>
      </c>
      <c r="S518" s="34" t="s">
        <v>52</v>
      </c>
      <c r="T518" s="40" t="s">
        <v>2938</v>
      </c>
      <c r="U518" s="34" t="s">
        <v>407</v>
      </c>
      <c r="V518" s="34" t="s">
        <v>663</v>
      </c>
      <c r="W518" s="87" t="s">
        <v>3036</v>
      </c>
      <c r="X518" s="34" t="s">
        <v>56</v>
      </c>
      <c r="Y518" s="107">
        <v>45293</v>
      </c>
      <c r="Z518" s="107">
        <v>45628</v>
      </c>
      <c r="AA518" s="34"/>
      <c r="AB518" s="188" t="s">
        <v>2939</v>
      </c>
      <c r="AC518" s="188"/>
      <c r="AD518" s="34"/>
      <c r="AE518" s="35" t="s">
        <v>56</v>
      </c>
      <c r="AF518" s="34">
        <v>30</v>
      </c>
      <c r="AG518" s="34">
        <v>30</v>
      </c>
      <c r="AH518" s="34"/>
      <c r="AI518" s="34"/>
    </row>
    <row r="519" s="16" customFormat="1" ht="140.25" hidden="1" spans="1:35">
      <c r="A519" s="33">
        <v>265</v>
      </c>
      <c r="B519" s="34" t="s">
        <v>864</v>
      </c>
      <c r="C519" s="34" t="s">
        <v>1399</v>
      </c>
      <c r="D519" s="34" t="s">
        <v>2934</v>
      </c>
      <c r="E519" s="34" t="s">
        <v>3037</v>
      </c>
      <c r="F519" s="34" t="s">
        <v>326</v>
      </c>
      <c r="G519" s="34" t="s">
        <v>4525</v>
      </c>
      <c r="H519" s="34" t="s">
        <v>48</v>
      </c>
      <c r="I519" s="59" t="s">
        <v>3038</v>
      </c>
      <c r="J519" s="34">
        <v>30</v>
      </c>
      <c r="K519" s="34">
        <v>30</v>
      </c>
      <c r="L519" s="34"/>
      <c r="M519" s="34"/>
      <c r="N519" s="59" t="s">
        <v>3039</v>
      </c>
      <c r="O519" s="59"/>
      <c r="P519" s="156">
        <v>2166</v>
      </c>
      <c r="Q519" s="34" t="s">
        <v>52</v>
      </c>
      <c r="R519" s="34" t="s">
        <v>52</v>
      </c>
      <c r="S519" s="34" t="s">
        <v>52</v>
      </c>
      <c r="T519" s="40" t="s">
        <v>2938</v>
      </c>
      <c r="U519" s="34" t="s">
        <v>331</v>
      </c>
      <c r="V519" s="34" t="s">
        <v>1010</v>
      </c>
      <c r="W519" s="87" t="s">
        <v>1354</v>
      </c>
      <c r="X519" s="34" t="s">
        <v>56</v>
      </c>
      <c r="Y519" s="107">
        <v>45312</v>
      </c>
      <c r="Z519" s="107">
        <v>45647</v>
      </c>
      <c r="AA519" s="34"/>
      <c r="AB519" s="188" t="s">
        <v>2939</v>
      </c>
      <c r="AC519" s="188"/>
      <c r="AD519" s="34"/>
      <c r="AE519" s="35" t="s">
        <v>56</v>
      </c>
      <c r="AF519" s="34">
        <v>30</v>
      </c>
      <c r="AG519" s="34">
        <v>30</v>
      </c>
      <c r="AH519" s="34"/>
      <c r="AI519" s="34"/>
    </row>
    <row r="520" s="16" customFormat="1" ht="127.5" hidden="1" spans="1:35">
      <c r="A520" s="34">
        <v>266</v>
      </c>
      <c r="B520" s="34" t="s">
        <v>864</v>
      </c>
      <c r="C520" s="34" t="s">
        <v>1399</v>
      </c>
      <c r="D520" s="34" t="s">
        <v>2934</v>
      </c>
      <c r="E520" s="34" t="s">
        <v>3040</v>
      </c>
      <c r="F520" s="34" t="s">
        <v>326</v>
      </c>
      <c r="G520" s="34" t="s">
        <v>4526</v>
      </c>
      <c r="H520" s="34" t="s">
        <v>48</v>
      </c>
      <c r="I520" s="59" t="s">
        <v>3041</v>
      </c>
      <c r="J520" s="34">
        <v>30</v>
      </c>
      <c r="K520" s="34">
        <v>30</v>
      </c>
      <c r="L520" s="34"/>
      <c r="M520" s="34"/>
      <c r="N520" s="59" t="s">
        <v>3042</v>
      </c>
      <c r="O520" s="59"/>
      <c r="P520" s="156">
        <v>1923</v>
      </c>
      <c r="Q520" s="34" t="s">
        <v>52</v>
      </c>
      <c r="R520" s="34" t="s">
        <v>52</v>
      </c>
      <c r="S520" s="34" t="s">
        <v>52</v>
      </c>
      <c r="T520" s="40" t="s">
        <v>2938</v>
      </c>
      <c r="U520" s="34" t="s">
        <v>331</v>
      </c>
      <c r="V520" s="34" t="s">
        <v>1010</v>
      </c>
      <c r="W520" s="87" t="s">
        <v>1354</v>
      </c>
      <c r="X520" s="34" t="s">
        <v>56</v>
      </c>
      <c r="Y520" s="107">
        <v>45313</v>
      </c>
      <c r="Z520" s="107">
        <v>45648</v>
      </c>
      <c r="AA520" s="34"/>
      <c r="AB520" s="188" t="s">
        <v>2939</v>
      </c>
      <c r="AC520" s="188"/>
      <c r="AD520" s="34"/>
      <c r="AE520" s="35" t="s">
        <v>56</v>
      </c>
      <c r="AF520" s="34">
        <v>30</v>
      </c>
      <c r="AG520" s="34">
        <v>30</v>
      </c>
      <c r="AH520" s="34"/>
      <c r="AI520" s="34"/>
    </row>
    <row r="521" s="16" customFormat="1" ht="140.25" hidden="1" spans="1:35">
      <c r="A521" s="34">
        <v>267</v>
      </c>
      <c r="B521" s="34" t="s">
        <v>864</v>
      </c>
      <c r="C521" s="34" t="s">
        <v>1399</v>
      </c>
      <c r="D521" s="34" t="s">
        <v>2934</v>
      </c>
      <c r="E521" s="34" t="s">
        <v>3043</v>
      </c>
      <c r="F521" s="34" t="s">
        <v>326</v>
      </c>
      <c r="G521" s="34" t="s">
        <v>4527</v>
      </c>
      <c r="H521" s="34" t="s">
        <v>48</v>
      </c>
      <c r="I521" s="59" t="s">
        <v>3045</v>
      </c>
      <c r="J521" s="34">
        <v>30</v>
      </c>
      <c r="K521" s="34">
        <v>30</v>
      </c>
      <c r="L521" s="34"/>
      <c r="M521" s="34"/>
      <c r="N521" s="59" t="s">
        <v>3046</v>
      </c>
      <c r="O521" s="59"/>
      <c r="P521" s="156">
        <v>2088</v>
      </c>
      <c r="Q521" s="34" t="s">
        <v>52</v>
      </c>
      <c r="R521" s="34" t="s">
        <v>52</v>
      </c>
      <c r="S521" s="34" t="s">
        <v>52</v>
      </c>
      <c r="T521" s="40" t="s">
        <v>2938</v>
      </c>
      <c r="U521" s="34" t="s">
        <v>331</v>
      </c>
      <c r="V521" s="34" t="s">
        <v>1010</v>
      </c>
      <c r="W521" s="87" t="s">
        <v>1354</v>
      </c>
      <c r="X521" s="34" t="s">
        <v>56</v>
      </c>
      <c r="Y521" s="107">
        <v>45314</v>
      </c>
      <c r="Z521" s="107">
        <v>45649</v>
      </c>
      <c r="AA521" s="34"/>
      <c r="AB521" s="188" t="s">
        <v>2939</v>
      </c>
      <c r="AC521" s="188"/>
      <c r="AD521" s="34"/>
      <c r="AE521" s="35" t="s">
        <v>56</v>
      </c>
      <c r="AF521" s="34">
        <v>30</v>
      </c>
      <c r="AG521" s="34">
        <v>30</v>
      </c>
      <c r="AH521" s="34"/>
      <c r="AI521" s="34"/>
    </row>
    <row r="522" s="16" customFormat="1" ht="140.25" hidden="1" spans="1:35">
      <c r="A522" s="33">
        <v>268</v>
      </c>
      <c r="B522" s="34" t="s">
        <v>864</v>
      </c>
      <c r="C522" s="34" t="s">
        <v>1399</v>
      </c>
      <c r="D522" s="34" t="s">
        <v>2934</v>
      </c>
      <c r="E522" s="34" t="s">
        <v>3047</v>
      </c>
      <c r="F522" s="34" t="s">
        <v>326</v>
      </c>
      <c r="G522" s="34" t="s">
        <v>4528</v>
      </c>
      <c r="H522" s="34" t="s">
        <v>48</v>
      </c>
      <c r="I522" s="59" t="s">
        <v>3048</v>
      </c>
      <c r="J522" s="34">
        <v>30</v>
      </c>
      <c r="K522" s="34">
        <v>30</v>
      </c>
      <c r="L522" s="34"/>
      <c r="M522" s="34"/>
      <c r="N522" s="59" t="s">
        <v>3049</v>
      </c>
      <c r="O522" s="59"/>
      <c r="P522" s="156">
        <v>1964</v>
      </c>
      <c r="Q522" s="34" t="s">
        <v>52</v>
      </c>
      <c r="R522" s="34" t="s">
        <v>52</v>
      </c>
      <c r="S522" s="34" t="s">
        <v>52</v>
      </c>
      <c r="T522" s="40" t="s">
        <v>2938</v>
      </c>
      <c r="U522" s="34" t="s">
        <v>331</v>
      </c>
      <c r="V522" s="34" t="s">
        <v>1010</v>
      </c>
      <c r="W522" s="87" t="s">
        <v>1354</v>
      </c>
      <c r="X522" s="34" t="s">
        <v>56</v>
      </c>
      <c r="Y522" s="107">
        <v>45315</v>
      </c>
      <c r="Z522" s="107">
        <v>45650</v>
      </c>
      <c r="AA522" s="34"/>
      <c r="AB522" s="188" t="s">
        <v>2939</v>
      </c>
      <c r="AC522" s="188"/>
      <c r="AD522" s="34"/>
      <c r="AE522" s="35" t="s">
        <v>56</v>
      </c>
      <c r="AF522" s="34">
        <v>30</v>
      </c>
      <c r="AG522" s="34">
        <v>30</v>
      </c>
      <c r="AH522" s="34"/>
      <c r="AI522" s="34"/>
    </row>
    <row r="523" s="16" customFormat="1" ht="140.25" hidden="1" spans="1:35">
      <c r="A523" s="34">
        <v>269</v>
      </c>
      <c r="B523" s="34" t="s">
        <v>864</v>
      </c>
      <c r="C523" s="34" t="s">
        <v>1399</v>
      </c>
      <c r="D523" s="34" t="s">
        <v>2934</v>
      </c>
      <c r="E523" s="34" t="s">
        <v>3050</v>
      </c>
      <c r="F523" s="34" t="s">
        <v>326</v>
      </c>
      <c r="G523" s="34" t="s">
        <v>4529</v>
      </c>
      <c r="H523" s="34" t="s">
        <v>48</v>
      </c>
      <c r="I523" s="59" t="s">
        <v>3051</v>
      </c>
      <c r="J523" s="34">
        <v>30</v>
      </c>
      <c r="K523" s="34">
        <v>30</v>
      </c>
      <c r="L523" s="34"/>
      <c r="M523" s="34"/>
      <c r="N523" s="59" t="s">
        <v>3052</v>
      </c>
      <c r="O523" s="59"/>
      <c r="P523" s="156">
        <v>2046</v>
      </c>
      <c r="Q523" s="34" t="s">
        <v>52</v>
      </c>
      <c r="R523" s="34" t="s">
        <v>52</v>
      </c>
      <c r="S523" s="34" t="s">
        <v>52</v>
      </c>
      <c r="T523" s="40" t="s">
        <v>2938</v>
      </c>
      <c r="U523" s="34" t="s">
        <v>331</v>
      </c>
      <c r="V523" s="34" t="s">
        <v>1010</v>
      </c>
      <c r="W523" s="87" t="s">
        <v>1354</v>
      </c>
      <c r="X523" s="34" t="s">
        <v>56</v>
      </c>
      <c r="Y523" s="107">
        <v>45316</v>
      </c>
      <c r="Z523" s="107">
        <v>45651</v>
      </c>
      <c r="AA523" s="34"/>
      <c r="AB523" s="188" t="s">
        <v>2939</v>
      </c>
      <c r="AC523" s="188"/>
      <c r="AD523" s="34"/>
      <c r="AE523" s="35" t="s">
        <v>56</v>
      </c>
      <c r="AF523" s="34">
        <v>30</v>
      </c>
      <c r="AG523" s="34">
        <v>30</v>
      </c>
      <c r="AH523" s="34"/>
      <c r="AI523" s="34"/>
    </row>
    <row r="524" s="16" customFormat="1" ht="140.25" hidden="1" spans="1:35">
      <c r="A524" s="34">
        <v>270</v>
      </c>
      <c r="B524" s="34" t="s">
        <v>864</v>
      </c>
      <c r="C524" s="34" t="s">
        <v>1399</v>
      </c>
      <c r="D524" s="34" t="s">
        <v>2934</v>
      </c>
      <c r="E524" s="34" t="s">
        <v>3053</v>
      </c>
      <c r="F524" s="34" t="s">
        <v>326</v>
      </c>
      <c r="G524" s="34" t="s">
        <v>4530</v>
      </c>
      <c r="H524" s="34" t="s">
        <v>48</v>
      </c>
      <c r="I524" s="59" t="s">
        <v>3055</v>
      </c>
      <c r="J524" s="34">
        <v>30</v>
      </c>
      <c r="K524" s="34">
        <v>30</v>
      </c>
      <c r="L524" s="34"/>
      <c r="M524" s="34"/>
      <c r="N524" s="59" t="s">
        <v>3056</v>
      </c>
      <c r="O524" s="59"/>
      <c r="P524" s="156">
        <v>974</v>
      </c>
      <c r="Q524" s="34" t="s">
        <v>52</v>
      </c>
      <c r="R524" s="34" t="s">
        <v>52</v>
      </c>
      <c r="S524" s="34" t="s">
        <v>52</v>
      </c>
      <c r="T524" s="40" t="s">
        <v>2938</v>
      </c>
      <c r="U524" s="34" t="s">
        <v>331</v>
      </c>
      <c r="V524" s="34" t="s">
        <v>1010</v>
      </c>
      <c r="W524" s="87" t="s">
        <v>1354</v>
      </c>
      <c r="X524" s="34" t="s">
        <v>56</v>
      </c>
      <c r="Y524" s="107">
        <v>45317</v>
      </c>
      <c r="Z524" s="107">
        <v>45652</v>
      </c>
      <c r="AA524" s="34"/>
      <c r="AB524" s="188" t="s">
        <v>2939</v>
      </c>
      <c r="AC524" s="188"/>
      <c r="AD524" s="34"/>
      <c r="AE524" s="35" t="s">
        <v>56</v>
      </c>
      <c r="AF524" s="34">
        <v>30</v>
      </c>
      <c r="AG524" s="34">
        <v>30</v>
      </c>
      <c r="AH524" s="34"/>
      <c r="AI524" s="34"/>
    </row>
    <row r="525" s="16" customFormat="1" ht="140.25" hidden="1" spans="1:35">
      <c r="A525" s="33">
        <v>271</v>
      </c>
      <c r="B525" s="34" t="s">
        <v>864</v>
      </c>
      <c r="C525" s="34" t="s">
        <v>1399</v>
      </c>
      <c r="D525" s="34" t="s">
        <v>2934</v>
      </c>
      <c r="E525" s="34" t="s">
        <v>3057</v>
      </c>
      <c r="F525" s="34" t="s">
        <v>326</v>
      </c>
      <c r="G525" s="34" t="s">
        <v>4531</v>
      </c>
      <c r="H525" s="34" t="s">
        <v>48</v>
      </c>
      <c r="I525" s="59" t="s">
        <v>3059</v>
      </c>
      <c r="J525" s="34">
        <v>30</v>
      </c>
      <c r="K525" s="34">
        <v>30</v>
      </c>
      <c r="L525" s="34"/>
      <c r="M525" s="34"/>
      <c r="N525" s="59" t="s">
        <v>3060</v>
      </c>
      <c r="O525" s="59"/>
      <c r="P525" s="156">
        <v>2331</v>
      </c>
      <c r="Q525" s="34" t="s">
        <v>52</v>
      </c>
      <c r="R525" s="34" t="s">
        <v>52</v>
      </c>
      <c r="S525" s="34" t="s">
        <v>52</v>
      </c>
      <c r="T525" s="40" t="s">
        <v>2938</v>
      </c>
      <c r="U525" s="34" t="s">
        <v>331</v>
      </c>
      <c r="V525" s="34" t="s">
        <v>1010</v>
      </c>
      <c r="W525" s="87" t="s">
        <v>1354</v>
      </c>
      <c r="X525" s="34" t="s">
        <v>56</v>
      </c>
      <c r="Y525" s="107">
        <v>45318</v>
      </c>
      <c r="Z525" s="107">
        <v>45653</v>
      </c>
      <c r="AA525" s="34"/>
      <c r="AB525" s="188" t="s">
        <v>2939</v>
      </c>
      <c r="AC525" s="188"/>
      <c r="AD525" s="34"/>
      <c r="AE525" s="35" t="s">
        <v>56</v>
      </c>
      <c r="AF525" s="34">
        <v>30</v>
      </c>
      <c r="AG525" s="34">
        <v>30</v>
      </c>
      <c r="AH525" s="34"/>
      <c r="AI525" s="34"/>
    </row>
    <row r="526" s="16" customFormat="1" ht="140.25" hidden="1" spans="1:35">
      <c r="A526" s="34">
        <v>272</v>
      </c>
      <c r="B526" s="34" t="s">
        <v>864</v>
      </c>
      <c r="C526" s="34" t="s">
        <v>1399</v>
      </c>
      <c r="D526" s="34" t="s">
        <v>2934</v>
      </c>
      <c r="E526" s="34" t="s">
        <v>3061</v>
      </c>
      <c r="F526" s="34" t="s">
        <v>326</v>
      </c>
      <c r="G526" s="34" t="s">
        <v>4532</v>
      </c>
      <c r="H526" s="34" t="s">
        <v>48</v>
      </c>
      <c r="I526" s="59" t="s">
        <v>3062</v>
      </c>
      <c r="J526" s="34">
        <v>30</v>
      </c>
      <c r="K526" s="34">
        <v>30</v>
      </c>
      <c r="L526" s="34"/>
      <c r="M526" s="34"/>
      <c r="N526" s="59" t="s">
        <v>3063</v>
      </c>
      <c r="O526" s="59"/>
      <c r="P526" s="156">
        <v>2582</v>
      </c>
      <c r="Q526" s="34" t="s">
        <v>52</v>
      </c>
      <c r="R526" s="34" t="s">
        <v>52</v>
      </c>
      <c r="S526" s="34" t="s">
        <v>52</v>
      </c>
      <c r="T526" s="40" t="s">
        <v>2938</v>
      </c>
      <c r="U526" s="34" t="s">
        <v>331</v>
      </c>
      <c r="V526" s="34" t="s">
        <v>1010</v>
      </c>
      <c r="W526" s="87" t="s">
        <v>1354</v>
      </c>
      <c r="X526" s="34" t="s">
        <v>56</v>
      </c>
      <c r="Y526" s="107">
        <v>45319</v>
      </c>
      <c r="Z526" s="107">
        <v>45654</v>
      </c>
      <c r="AA526" s="34"/>
      <c r="AB526" s="188" t="s">
        <v>2939</v>
      </c>
      <c r="AC526" s="188"/>
      <c r="AD526" s="34"/>
      <c r="AE526" s="35" t="s">
        <v>56</v>
      </c>
      <c r="AF526" s="34">
        <v>30</v>
      </c>
      <c r="AG526" s="34">
        <v>30</v>
      </c>
      <c r="AH526" s="34"/>
      <c r="AI526" s="34"/>
    </row>
    <row r="527" s="16" customFormat="1" ht="140.25" hidden="1" spans="1:35">
      <c r="A527" s="34">
        <v>273</v>
      </c>
      <c r="B527" s="34" t="s">
        <v>864</v>
      </c>
      <c r="C527" s="34" t="s">
        <v>1399</v>
      </c>
      <c r="D527" s="34" t="s">
        <v>2934</v>
      </c>
      <c r="E527" s="34" t="s">
        <v>3064</v>
      </c>
      <c r="F527" s="34" t="s">
        <v>326</v>
      </c>
      <c r="G527" s="34" t="s">
        <v>4533</v>
      </c>
      <c r="H527" s="34" t="s">
        <v>48</v>
      </c>
      <c r="I527" s="59" t="s">
        <v>3066</v>
      </c>
      <c r="J527" s="34">
        <v>30</v>
      </c>
      <c r="K527" s="34">
        <v>30</v>
      </c>
      <c r="L527" s="34"/>
      <c r="M527" s="34"/>
      <c r="N527" s="59" t="s">
        <v>3067</v>
      </c>
      <c r="O527" s="59"/>
      <c r="P527" s="156">
        <v>1547</v>
      </c>
      <c r="Q527" s="34" t="s">
        <v>52</v>
      </c>
      <c r="R527" s="34" t="s">
        <v>52</v>
      </c>
      <c r="S527" s="34" t="s">
        <v>52</v>
      </c>
      <c r="T527" s="40" t="s">
        <v>2938</v>
      </c>
      <c r="U527" s="34" t="s">
        <v>331</v>
      </c>
      <c r="V527" s="34" t="s">
        <v>1010</v>
      </c>
      <c r="W527" s="87" t="s">
        <v>1354</v>
      </c>
      <c r="X527" s="34" t="s">
        <v>56</v>
      </c>
      <c r="Y527" s="107">
        <v>45321</v>
      </c>
      <c r="Z527" s="107">
        <v>45656</v>
      </c>
      <c r="AA527" s="34"/>
      <c r="AB527" s="188" t="s">
        <v>2939</v>
      </c>
      <c r="AC527" s="188"/>
      <c r="AD527" s="34"/>
      <c r="AE527" s="35" t="s">
        <v>56</v>
      </c>
      <c r="AF527" s="34">
        <v>30</v>
      </c>
      <c r="AG527" s="34">
        <v>30</v>
      </c>
      <c r="AH527" s="34"/>
      <c r="AI527" s="34"/>
    </row>
    <row r="528" s="16" customFormat="1" ht="140.25" hidden="1" spans="1:35">
      <c r="A528" s="33">
        <v>274</v>
      </c>
      <c r="B528" s="34" t="s">
        <v>864</v>
      </c>
      <c r="C528" s="34" t="s">
        <v>1399</v>
      </c>
      <c r="D528" s="34" t="s">
        <v>2934</v>
      </c>
      <c r="E528" s="34" t="s">
        <v>3068</v>
      </c>
      <c r="F528" s="34" t="s">
        <v>326</v>
      </c>
      <c r="G528" s="34" t="s">
        <v>1007</v>
      </c>
      <c r="H528" s="34" t="s">
        <v>48</v>
      </c>
      <c r="I528" s="59" t="s">
        <v>3069</v>
      </c>
      <c r="J528" s="34">
        <v>30</v>
      </c>
      <c r="K528" s="34">
        <v>30</v>
      </c>
      <c r="L528" s="34"/>
      <c r="M528" s="34"/>
      <c r="N528" s="59" t="s">
        <v>3070</v>
      </c>
      <c r="O528" s="59"/>
      <c r="P528" s="156">
        <v>1360</v>
      </c>
      <c r="Q528" s="34" t="s">
        <v>52</v>
      </c>
      <c r="R528" s="34" t="s">
        <v>52</v>
      </c>
      <c r="S528" s="34" t="s">
        <v>52</v>
      </c>
      <c r="T528" s="40" t="s">
        <v>2938</v>
      </c>
      <c r="U528" s="34" t="s">
        <v>331</v>
      </c>
      <c r="V528" s="34" t="s">
        <v>1010</v>
      </c>
      <c r="W528" s="87" t="s">
        <v>1354</v>
      </c>
      <c r="X528" s="34" t="s">
        <v>56</v>
      </c>
      <c r="Y528" s="107">
        <v>45292</v>
      </c>
      <c r="Z528" s="107">
        <v>45627</v>
      </c>
      <c r="AA528" s="34"/>
      <c r="AB528" s="188" t="s">
        <v>2939</v>
      </c>
      <c r="AC528" s="188"/>
      <c r="AD528" s="34"/>
      <c r="AE528" s="35" t="s">
        <v>56</v>
      </c>
      <c r="AF528" s="34">
        <v>30</v>
      </c>
      <c r="AG528" s="34">
        <v>30</v>
      </c>
      <c r="AH528" s="34"/>
      <c r="AI528" s="34"/>
    </row>
    <row r="529" s="16" customFormat="1" ht="127.5" hidden="1" spans="1:35">
      <c r="A529" s="34">
        <v>275</v>
      </c>
      <c r="B529" s="34" t="s">
        <v>864</v>
      </c>
      <c r="C529" s="34" t="s">
        <v>1399</v>
      </c>
      <c r="D529" s="34" t="s">
        <v>2934</v>
      </c>
      <c r="E529" s="34" t="s">
        <v>3071</v>
      </c>
      <c r="F529" s="34" t="s">
        <v>326</v>
      </c>
      <c r="G529" s="34" t="s">
        <v>3072</v>
      </c>
      <c r="H529" s="34" t="s">
        <v>48</v>
      </c>
      <c r="I529" s="59" t="s">
        <v>3073</v>
      </c>
      <c r="J529" s="34">
        <v>30</v>
      </c>
      <c r="K529" s="34">
        <v>30</v>
      </c>
      <c r="L529" s="34"/>
      <c r="M529" s="34"/>
      <c r="N529" s="59" t="s">
        <v>3074</v>
      </c>
      <c r="O529" s="59"/>
      <c r="P529" s="156">
        <v>810</v>
      </c>
      <c r="Q529" s="34" t="s">
        <v>52</v>
      </c>
      <c r="R529" s="34" t="s">
        <v>52</v>
      </c>
      <c r="S529" s="34" t="s">
        <v>52</v>
      </c>
      <c r="T529" s="40" t="s">
        <v>2938</v>
      </c>
      <c r="U529" s="34" t="s">
        <v>331</v>
      </c>
      <c r="V529" s="34" t="s">
        <v>1010</v>
      </c>
      <c r="W529" s="87" t="s">
        <v>1354</v>
      </c>
      <c r="X529" s="34" t="s">
        <v>56</v>
      </c>
      <c r="Y529" s="107">
        <v>45292</v>
      </c>
      <c r="Z529" s="107">
        <v>45627</v>
      </c>
      <c r="AA529" s="34"/>
      <c r="AB529" s="188" t="s">
        <v>2939</v>
      </c>
      <c r="AC529" s="188"/>
      <c r="AD529" s="34"/>
      <c r="AE529" s="35" t="s">
        <v>56</v>
      </c>
      <c r="AF529" s="34">
        <v>30</v>
      </c>
      <c r="AG529" s="34">
        <v>30</v>
      </c>
      <c r="AH529" s="34"/>
      <c r="AI529" s="34"/>
    </row>
    <row r="530" s="16" customFormat="1" ht="105" hidden="1" customHeight="1" spans="1:35">
      <c r="A530" s="34">
        <v>276</v>
      </c>
      <c r="B530" s="34" t="s">
        <v>864</v>
      </c>
      <c r="C530" s="34" t="s">
        <v>1399</v>
      </c>
      <c r="D530" s="34" t="s">
        <v>2934</v>
      </c>
      <c r="E530" s="34" t="s">
        <v>3075</v>
      </c>
      <c r="F530" s="34" t="s">
        <v>284</v>
      </c>
      <c r="G530" s="34" t="s">
        <v>3076</v>
      </c>
      <c r="H530" s="34" t="s">
        <v>48</v>
      </c>
      <c r="I530" s="59" t="s">
        <v>3077</v>
      </c>
      <c r="J530" s="34">
        <v>30</v>
      </c>
      <c r="K530" s="34">
        <v>30</v>
      </c>
      <c r="L530" s="34"/>
      <c r="M530" s="34"/>
      <c r="N530" s="59" t="s">
        <v>3078</v>
      </c>
      <c r="O530" s="59"/>
      <c r="P530" s="156">
        <v>1729</v>
      </c>
      <c r="Q530" s="34" t="s">
        <v>52</v>
      </c>
      <c r="R530" s="34" t="s">
        <v>52</v>
      </c>
      <c r="S530" s="34" t="s">
        <v>52</v>
      </c>
      <c r="T530" s="40" t="s">
        <v>2938</v>
      </c>
      <c r="U530" s="34" t="s">
        <v>289</v>
      </c>
      <c r="V530" s="34" t="s">
        <v>719</v>
      </c>
      <c r="W530" s="87">
        <v>13577385272</v>
      </c>
      <c r="X530" s="34" t="s">
        <v>56</v>
      </c>
      <c r="Y530" s="107">
        <v>45352</v>
      </c>
      <c r="Z530" s="107">
        <v>45627</v>
      </c>
      <c r="AA530" s="34"/>
      <c r="AB530" s="188" t="s">
        <v>2939</v>
      </c>
      <c r="AC530" s="188"/>
      <c r="AD530" s="34"/>
      <c r="AE530" s="35" t="s">
        <v>56</v>
      </c>
      <c r="AF530" s="34">
        <v>30</v>
      </c>
      <c r="AG530" s="34">
        <v>30</v>
      </c>
      <c r="AH530" s="34"/>
      <c r="AI530" s="34"/>
    </row>
    <row r="531" s="16" customFormat="1" ht="105" hidden="1" customHeight="1" spans="1:35">
      <c r="A531" s="33">
        <v>277</v>
      </c>
      <c r="B531" s="34" t="s">
        <v>864</v>
      </c>
      <c r="C531" s="34" t="s">
        <v>1399</v>
      </c>
      <c r="D531" s="34" t="s">
        <v>2934</v>
      </c>
      <c r="E531" s="34" t="s">
        <v>3079</v>
      </c>
      <c r="F531" s="34" t="s">
        <v>284</v>
      </c>
      <c r="G531" s="34" t="s">
        <v>2961</v>
      </c>
      <c r="H531" s="34" t="s">
        <v>48</v>
      </c>
      <c r="I531" s="59" t="s">
        <v>4534</v>
      </c>
      <c r="J531" s="34">
        <v>30</v>
      </c>
      <c r="K531" s="34">
        <v>30</v>
      </c>
      <c r="L531" s="34"/>
      <c r="M531" s="34"/>
      <c r="N531" s="59" t="s">
        <v>3081</v>
      </c>
      <c r="O531" s="59"/>
      <c r="P531" s="156">
        <v>2345</v>
      </c>
      <c r="Q531" s="34" t="s">
        <v>52</v>
      </c>
      <c r="R531" s="34" t="s">
        <v>52</v>
      </c>
      <c r="S531" s="34" t="s">
        <v>52</v>
      </c>
      <c r="T531" s="40" t="s">
        <v>2938</v>
      </c>
      <c r="U531" s="34" t="s">
        <v>289</v>
      </c>
      <c r="V531" s="34" t="s">
        <v>719</v>
      </c>
      <c r="W531" s="87">
        <v>13577385272</v>
      </c>
      <c r="X531" s="34" t="s">
        <v>56</v>
      </c>
      <c r="Y531" s="107">
        <v>45352</v>
      </c>
      <c r="Z531" s="107">
        <v>45629</v>
      </c>
      <c r="AA531" s="34"/>
      <c r="AB531" s="188" t="s">
        <v>2939</v>
      </c>
      <c r="AC531" s="188"/>
      <c r="AD531" s="34"/>
      <c r="AE531" s="35" t="s">
        <v>56</v>
      </c>
      <c r="AF531" s="34">
        <v>30</v>
      </c>
      <c r="AG531" s="34">
        <v>30</v>
      </c>
      <c r="AH531" s="34"/>
      <c r="AI531" s="34"/>
    </row>
    <row r="532" s="16" customFormat="1" ht="105" hidden="1" customHeight="1" spans="1:35">
      <c r="A532" s="34">
        <v>278</v>
      </c>
      <c r="B532" s="34" t="s">
        <v>864</v>
      </c>
      <c r="C532" s="34" t="s">
        <v>1399</v>
      </c>
      <c r="D532" s="34" t="s">
        <v>2934</v>
      </c>
      <c r="E532" s="34" t="s">
        <v>3082</v>
      </c>
      <c r="F532" s="34" t="s">
        <v>284</v>
      </c>
      <c r="G532" s="34" t="s">
        <v>2312</v>
      </c>
      <c r="H532" s="34" t="s">
        <v>48</v>
      </c>
      <c r="I532" s="59" t="s">
        <v>3083</v>
      </c>
      <c r="J532" s="34">
        <v>30</v>
      </c>
      <c r="K532" s="34">
        <v>30</v>
      </c>
      <c r="L532" s="34"/>
      <c r="M532" s="34"/>
      <c r="N532" s="59" t="s">
        <v>3084</v>
      </c>
      <c r="O532" s="59"/>
      <c r="P532" s="156">
        <v>1798</v>
      </c>
      <c r="Q532" s="34" t="s">
        <v>52</v>
      </c>
      <c r="R532" s="34" t="s">
        <v>52</v>
      </c>
      <c r="S532" s="34" t="s">
        <v>52</v>
      </c>
      <c r="T532" s="40" t="s">
        <v>2938</v>
      </c>
      <c r="U532" s="34" t="s">
        <v>289</v>
      </c>
      <c r="V532" s="34" t="s">
        <v>719</v>
      </c>
      <c r="W532" s="87">
        <v>13577385272</v>
      </c>
      <c r="X532" s="34" t="s">
        <v>56</v>
      </c>
      <c r="Y532" s="107">
        <v>45352</v>
      </c>
      <c r="Z532" s="107">
        <v>45630</v>
      </c>
      <c r="AA532" s="34"/>
      <c r="AB532" s="188" t="s">
        <v>2939</v>
      </c>
      <c r="AC532" s="188"/>
      <c r="AD532" s="34"/>
      <c r="AE532" s="35" t="s">
        <v>56</v>
      </c>
      <c r="AF532" s="34">
        <v>30</v>
      </c>
      <c r="AG532" s="34">
        <v>30</v>
      </c>
      <c r="AH532" s="34"/>
      <c r="AI532" s="34"/>
    </row>
    <row r="533" s="16" customFormat="1" ht="105" hidden="1" customHeight="1" spans="1:35">
      <c r="A533" s="34">
        <v>279</v>
      </c>
      <c r="B533" s="34" t="s">
        <v>864</v>
      </c>
      <c r="C533" s="34" t="s">
        <v>1399</v>
      </c>
      <c r="D533" s="34" t="s">
        <v>2934</v>
      </c>
      <c r="E533" s="34" t="s">
        <v>3085</v>
      </c>
      <c r="F533" s="34" t="s">
        <v>284</v>
      </c>
      <c r="G533" s="34" t="s">
        <v>3086</v>
      </c>
      <c r="H533" s="34" t="s">
        <v>48</v>
      </c>
      <c r="I533" s="59" t="s">
        <v>4535</v>
      </c>
      <c r="J533" s="34">
        <v>30</v>
      </c>
      <c r="K533" s="34">
        <v>30</v>
      </c>
      <c r="L533" s="34"/>
      <c r="M533" s="34"/>
      <c r="N533" s="59" t="s">
        <v>3088</v>
      </c>
      <c r="O533" s="59"/>
      <c r="P533" s="156">
        <v>1648</v>
      </c>
      <c r="Q533" s="34" t="s">
        <v>52</v>
      </c>
      <c r="R533" s="34" t="s">
        <v>52</v>
      </c>
      <c r="S533" s="34" t="s">
        <v>52</v>
      </c>
      <c r="T533" s="40" t="s">
        <v>2938</v>
      </c>
      <c r="U533" s="34" t="s">
        <v>289</v>
      </c>
      <c r="V533" s="34" t="s">
        <v>719</v>
      </c>
      <c r="W533" s="87">
        <v>13577385272</v>
      </c>
      <c r="X533" s="34" t="s">
        <v>56</v>
      </c>
      <c r="Y533" s="107">
        <v>45352</v>
      </c>
      <c r="Z533" s="107">
        <v>45631</v>
      </c>
      <c r="AA533" s="34"/>
      <c r="AB533" s="188" t="s">
        <v>2939</v>
      </c>
      <c r="AC533" s="188"/>
      <c r="AD533" s="34"/>
      <c r="AE533" s="35" t="s">
        <v>56</v>
      </c>
      <c r="AF533" s="34">
        <v>30</v>
      </c>
      <c r="AG533" s="34">
        <v>30</v>
      </c>
      <c r="AH533" s="34"/>
      <c r="AI533" s="34"/>
    </row>
    <row r="534" s="16" customFormat="1" ht="105" hidden="1" customHeight="1" spans="1:35">
      <c r="A534" s="33">
        <v>280</v>
      </c>
      <c r="B534" s="34" t="s">
        <v>864</v>
      </c>
      <c r="C534" s="34" t="s">
        <v>1399</v>
      </c>
      <c r="D534" s="34" t="s">
        <v>2934</v>
      </c>
      <c r="E534" s="34" t="s">
        <v>3089</v>
      </c>
      <c r="F534" s="34" t="s">
        <v>284</v>
      </c>
      <c r="G534" s="34" t="s">
        <v>2293</v>
      </c>
      <c r="H534" s="34" t="s">
        <v>48</v>
      </c>
      <c r="I534" s="59" t="s">
        <v>4536</v>
      </c>
      <c r="J534" s="34">
        <v>30</v>
      </c>
      <c r="K534" s="34">
        <v>30</v>
      </c>
      <c r="L534" s="34"/>
      <c r="M534" s="34"/>
      <c r="N534" s="59" t="s">
        <v>3091</v>
      </c>
      <c r="O534" s="59"/>
      <c r="P534" s="156">
        <v>2034</v>
      </c>
      <c r="Q534" s="34" t="s">
        <v>52</v>
      </c>
      <c r="R534" s="34" t="s">
        <v>52</v>
      </c>
      <c r="S534" s="34" t="s">
        <v>52</v>
      </c>
      <c r="T534" s="40" t="s">
        <v>2938</v>
      </c>
      <c r="U534" s="34" t="s">
        <v>289</v>
      </c>
      <c r="V534" s="34" t="s">
        <v>719</v>
      </c>
      <c r="W534" s="87">
        <v>13577385272</v>
      </c>
      <c r="X534" s="34" t="s">
        <v>56</v>
      </c>
      <c r="Y534" s="107">
        <v>45352</v>
      </c>
      <c r="Z534" s="107">
        <v>45632</v>
      </c>
      <c r="AA534" s="34"/>
      <c r="AB534" s="188" t="s">
        <v>2939</v>
      </c>
      <c r="AC534" s="188"/>
      <c r="AD534" s="34"/>
      <c r="AE534" s="35" t="s">
        <v>56</v>
      </c>
      <c r="AF534" s="34">
        <v>30</v>
      </c>
      <c r="AG534" s="34">
        <v>30</v>
      </c>
      <c r="AH534" s="34"/>
      <c r="AI534" s="34"/>
    </row>
    <row r="535" s="16" customFormat="1" ht="89.25" hidden="1" spans="1:35">
      <c r="A535" s="34">
        <v>281</v>
      </c>
      <c r="B535" s="34" t="s">
        <v>864</v>
      </c>
      <c r="C535" s="34" t="s">
        <v>1399</v>
      </c>
      <c r="D535" s="34" t="s">
        <v>2934</v>
      </c>
      <c r="E535" s="34" t="s">
        <v>3092</v>
      </c>
      <c r="F535" s="34" t="s">
        <v>284</v>
      </c>
      <c r="G535" s="34" t="s">
        <v>3093</v>
      </c>
      <c r="H535" s="34" t="s">
        <v>48</v>
      </c>
      <c r="I535" s="59" t="s">
        <v>3094</v>
      </c>
      <c r="J535" s="34">
        <v>30</v>
      </c>
      <c r="K535" s="34">
        <v>30</v>
      </c>
      <c r="L535" s="34"/>
      <c r="M535" s="34"/>
      <c r="N535" s="59" t="s">
        <v>3095</v>
      </c>
      <c r="O535" s="59"/>
      <c r="P535" s="156">
        <v>1937</v>
      </c>
      <c r="Q535" s="34" t="s">
        <v>52</v>
      </c>
      <c r="R535" s="34" t="s">
        <v>52</v>
      </c>
      <c r="S535" s="34" t="s">
        <v>52</v>
      </c>
      <c r="T535" s="40" t="s">
        <v>2938</v>
      </c>
      <c r="U535" s="34" t="s">
        <v>289</v>
      </c>
      <c r="V535" s="34" t="s">
        <v>719</v>
      </c>
      <c r="W535" s="87">
        <v>13577385272</v>
      </c>
      <c r="X535" s="34" t="s">
        <v>56</v>
      </c>
      <c r="Y535" s="107">
        <v>45352</v>
      </c>
      <c r="Z535" s="107">
        <v>45633</v>
      </c>
      <c r="AA535" s="34"/>
      <c r="AB535" s="188" t="s">
        <v>2939</v>
      </c>
      <c r="AC535" s="188"/>
      <c r="AD535" s="34"/>
      <c r="AE535" s="35" t="s">
        <v>56</v>
      </c>
      <c r="AF535" s="34">
        <v>30</v>
      </c>
      <c r="AG535" s="34">
        <v>30</v>
      </c>
      <c r="AH535" s="34"/>
      <c r="AI535" s="34"/>
    </row>
    <row r="536" s="16" customFormat="1" ht="105" hidden="1" customHeight="1" spans="1:35">
      <c r="A536" s="34">
        <v>282</v>
      </c>
      <c r="B536" s="34" t="s">
        <v>864</v>
      </c>
      <c r="C536" s="34" t="s">
        <v>1399</v>
      </c>
      <c r="D536" s="34" t="s">
        <v>2934</v>
      </c>
      <c r="E536" s="34" t="s">
        <v>3096</v>
      </c>
      <c r="F536" s="34" t="s">
        <v>284</v>
      </c>
      <c r="G536" s="34" t="s">
        <v>716</v>
      </c>
      <c r="H536" s="34" t="s">
        <v>48</v>
      </c>
      <c r="I536" s="59" t="s">
        <v>3097</v>
      </c>
      <c r="J536" s="34">
        <v>30</v>
      </c>
      <c r="K536" s="34">
        <v>30</v>
      </c>
      <c r="L536" s="34"/>
      <c r="M536" s="34"/>
      <c r="N536" s="59" t="s">
        <v>3098</v>
      </c>
      <c r="O536" s="59"/>
      <c r="P536" s="156">
        <v>2437</v>
      </c>
      <c r="Q536" s="34" t="s">
        <v>52</v>
      </c>
      <c r="R536" s="34" t="s">
        <v>52</v>
      </c>
      <c r="S536" s="34" t="s">
        <v>52</v>
      </c>
      <c r="T536" s="40" t="s">
        <v>2938</v>
      </c>
      <c r="U536" s="34" t="s">
        <v>289</v>
      </c>
      <c r="V536" s="34" t="s">
        <v>719</v>
      </c>
      <c r="W536" s="87">
        <v>13577385272</v>
      </c>
      <c r="X536" s="34" t="s">
        <v>56</v>
      </c>
      <c r="Y536" s="107">
        <v>45352</v>
      </c>
      <c r="Z536" s="107">
        <v>45634</v>
      </c>
      <c r="AA536" s="34"/>
      <c r="AB536" s="188" t="s">
        <v>2939</v>
      </c>
      <c r="AC536" s="188"/>
      <c r="AD536" s="34"/>
      <c r="AE536" s="35" t="s">
        <v>56</v>
      </c>
      <c r="AF536" s="34">
        <v>30</v>
      </c>
      <c r="AG536" s="34">
        <v>30</v>
      </c>
      <c r="AH536" s="34"/>
      <c r="AI536" s="34"/>
    </row>
    <row r="537" s="16" customFormat="1" ht="105" hidden="1" customHeight="1" spans="1:35">
      <c r="A537" s="33">
        <v>283</v>
      </c>
      <c r="B537" s="34" t="s">
        <v>864</v>
      </c>
      <c r="C537" s="34" t="s">
        <v>1399</v>
      </c>
      <c r="D537" s="34" t="s">
        <v>2934</v>
      </c>
      <c r="E537" s="34" t="s">
        <v>3099</v>
      </c>
      <c r="F537" s="34" t="s">
        <v>284</v>
      </c>
      <c r="G537" s="34" t="s">
        <v>2308</v>
      </c>
      <c r="H537" s="34" t="s">
        <v>48</v>
      </c>
      <c r="I537" s="59" t="s">
        <v>3100</v>
      </c>
      <c r="J537" s="34">
        <v>30</v>
      </c>
      <c r="K537" s="34">
        <v>30</v>
      </c>
      <c r="L537" s="34"/>
      <c r="M537" s="34"/>
      <c r="N537" s="59" t="s">
        <v>3101</v>
      </c>
      <c r="O537" s="59"/>
      <c r="P537" s="156">
        <v>1541</v>
      </c>
      <c r="Q537" s="34" t="s">
        <v>52</v>
      </c>
      <c r="R537" s="34" t="s">
        <v>52</v>
      </c>
      <c r="S537" s="34" t="s">
        <v>52</v>
      </c>
      <c r="T537" s="40" t="s">
        <v>2938</v>
      </c>
      <c r="U537" s="34" t="s">
        <v>289</v>
      </c>
      <c r="V537" s="34" t="s">
        <v>719</v>
      </c>
      <c r="W537" s="87">
        <v>13577385272</v>
      </c>
      <c r="X537" s="34" t="s">
        <v>56</v>
      </c>
      <c r="Y537" s="107">
        <v>45352</v>
      </c>
      <c r="Z537" s="107">
        <v>45635</v>
      </c>
      <c r="AA537" s="34"/>
      <c r="AB537" s="188" t="s">
        <v>2939</v>
      </c>
      <c r="AC537" s="188"/>
      <c r="AD537" s="34"/>
      <c r="AE537" s="35" t="s">
        <v>56</v>
      </c>
      <c r="AF537" s="34">
        <v>30</v>
      </c>
      <c r="AG537" s="34">
        <v>30</v>
      </c>
      <c r="AH537" s="34"/>
      <c r="AI537" s="34"/>
    </row>
    <row r="538" s="16" customFormat="1" ht="105" hidden="1" customHeight="1" spans="1:35">
      <c r="A538" s="34">
        <v>284</v>
      </c>
      <c r="B538" s="34" t="s">
        <v>864</v>
      </c>
      <c r="C538" s="34" t="s">
        <v>1399</v>
      </c>
      <c r="D538" s="34" t="s">
        <v>2934</v>
      </c>
      <c r="E538" s="34" t="s">
        <v>3102</v>
      </c>
      <c r="F538" s="34" t="s">
        <v>284</v>
      </c>
      <c r="G538" s="34" t="s">
        <v>740</v>
      </c>
      <c r="H538" s="34" t="s">
        <v>48</v>
      </c>
      <c r="I538" s="59" t="s">
        <v>3103</v>
      </c>
      <c r="J538" s="34">
        <v>30</v>
      </c>
      <c r="K538" s="34">
        <v>30</v>
      </c>
      <c r="L538" s="34"/>
      <c r="M538" s="34"/>
      <c r="N538" s="59" t="s">
        <v>3104</v>
      </c>
      <c r="O538" s="59"/>
      <c r="P538" s="156">
        <v>2741</v>
      </c>
      <c r="Q538" s="34" t="s">
        <v>52</v>
      </c>
      <c r="R538" s="34" t="s">
        <v>52</v>
      </c>
      <c r="S538" s="34" t="s">
        <v>52</v>
      </c>
      <c r="T538" s="40" t="s">
        <v>2938</v>
      </c>
      <c r="U538" s="34" t="s">
        <v>289</v>
      </c>
      <c r="V538" s="34" t="s">
        <v>719</v>
      </c>
      <c r="W538" s="87">
        <v>13577385272</v>
      </c>
      <c r="X538" s="34" t="s">
        <v>56</v>
      </c>
      <c r="Y538" s="107">
        <v>45292</v>
      </c>
      <c r="Z538" s="107">
        <v>45627</v>
      </c>
      <c r="AA538" s="34"/>
      <c r="AB538" s="188" t="s">
        <v>2939</v>
      </c>
      <c r="AC538" s="188"/>
      <c r="AD538" s="34"/>
      <c r="AE538" s="35" t="s">
        <v>56</v>
      </c>
      <c r="AF538" s="34">
        <v>30</v>
      </c>
      <c r="AG538" s="34">
        <v>30</v>
      </c>
      <c r="AH538" s="34"/>
      <c r="AI538" s="34"/>
    </row>
    <row r="539" s="16" customFormat="1" ht="105" hidden="1" customHeight="1" spans="1:35">
      <c r="A539" s="34">
        <v>285</v>
      </c>
      <c r="B539" s="34" t="s">
        <v>864</v>
      </c>
      <c r="C539" s="34" t="s">
        <v>1399</v>
      </c>
      <c r="D539" s="34" t="s">
        <v>2934</v>
      </c>
      <c r="E539" s="34" t="s">
        <v>3105</v>
      </c>
      <c r="F539" s="34" t="s">
        <v>450</v>
      </c>
      <c r="G539" s="34" t="s">
        <v>3106</v>
      </c>
      <c r="H539" s="34" t="s">
        <v>48</v>
      </c>
      <c r="I539" s="59" t="s">
        <v>3107</v>
      </c>
      <c r="J539" s="34">
        <v>30</v>
      </c>
      <c r="K539" s="34">
        <v>30</v>
      </c>
      <c r="L539" s="34"/>
      <c r="M539" s="34"/>
      <c r="N539" s="59" t="s">
        <v>3108</v>
      </c>
      <c r="O539" s="59"/>
      <c r="P539" s="156">
        <v>2505</v>
      </c>
      <c r="Q539" s="34" t="s">
        <v>52</v>
      </c>
      <c r="R539" s="34" t="s">
        <v>52</v>
      </c>
      <c r="S539" s="34" t="s">
        <v>52</v>
      </c>
      <c r="T539" s="40" t="s">
        <v>2938</v>
      </c>
      <c r="U539" s="34" t="s">
        <v>454</v>
      </c>
      <c r="V539" s="34" t="s">
        <v>455</v>
      </c>
      <c r="W539" s="87">
        <v>18387480109</v>
      </c>
      <c r="X539" s="34" t="s">
        <v>56</v>
      </c>
      <c r="Y539" s="107">
        <v>45292</v>
      </c>
      <c r="Z539" s="107">
        <v>45627</v>
      </c>
      <c r="AA539" s="34"/>
      <c r="AB539" s="188" t="s">
        <v>2939</v>
      </c>
      <c r="AC539" s="188"/>
      <c r="AD539" s="34"/>
      <c r="AE539" s="35" t="s">
        <v>56</v>
      </c>
      <c r="AF539" s="34">
        <v>30</v>
      </c>
      <c r="AG539" s="34">
        <v>30</v>
      </c>
      <c r="AH539" s="34"/>
      <c r="AI539" s="34"/>
    </row>
    <row r="540" s="16" customFormat="1" ht="140" hidden="1" customHeight="1" spans="1:35">
      <c r="A540" s="33">
        <v>286</v>
      </c>
      <c r="B540" s="34" t="s">
        <v>864</v>
      </c>
      <c r="C540" s="34" t="s">
        <v>1399</v>
      </c>
      <c r="D540" s="34" t="s">
        <v>2934</v>
      </c>
      <c r="E540" s="34" t="s">
        <v>3109</v>
      </c>
      <c r="F540" s="34" t="s">
        <v>99</v>
      </c>
      <c r="G540" s="34" t="s">
        <v>3110</v>
      </c>
      <c r="H540" s="34" t="s">
        <v>48</v>
      </c>
      <c r="I540" s="59" t="s">
        <v>3111</v>
      </c>
      <c r="J540" s="34">
        <v>30</v>
      </c>
      <c r="K540" s="34">
        <v>30</v>
      </c>
      <c r="L540" s="34"/>
      <c r="M540" s="34"/>
      <c r="N540" s="59" t="s">
        <v>3112</v>
      </c>
      <c r="O540" s="59"/>
      <c r="P540" s="156">
        <v>1649</v>
      </c>
      <c r="Q540" s="34" t="s">
        <v>52</v>
      </c>
      <c r="R540" s="34" t="s">
        <v>52</v>
      </c>
      <c r="S540" s="34" t="s">
        <v>52</v>
      </c>
      <c r="T540" s="40" t="s">
        <v>2938</v>
      </c>
      <c r="U540" s="34" t="s">
        <v>104</v>
      </c>
      <c r="V540" s="34" t="s">
        <v>105</v>
      </c>
      <c r="W540" s="87">
        <v>15912030999</v>
      </c>
      <c r="X540" s="34" t="s">
        <v>56</v>
      </c>
      <c r="Y540" s="107">
        <v>45296</v>
      </c>
      <c r="Z540" s="107">
        <v>45631</v>
      </c>
      <c r="AA540" s="34"/>
      <c r="AB540" s="188" t="s">
        <v>2939</v>
      </c>
      <c r="AC540" s="188"/>
      <c r="AD540" s="34"/>
      <c r="AE540" s="35" t="s">
        <v>56</v>
      </c>
      <c r="AF540" s="34">
        <v>30</v>
      </c>
      <c r="AG540" s="34">
        <v>30</v>
      </c>
      <c r="AH540" s="34"/>
      <c r="AI540" s="34"/>
    </row>
    <row r="541" s="16" customFormat="1" ht="140" hidden="1" customHeight="1" spans="1:35">
      <c r="A541" s="34">
        <v>287</v>
      </c>
      <c r="B541" s="34" t="s">
        <v>864</v>
      </c>
      <c r="C541" s="34" t="s">
        <v>1399</v>
      </c>
      <c r="D541" s="34" t="s">
        <v>2934</v>
      </c>
      <c r="E541" s="34" t="s">
        <v>3113</v>
      </c>
      <c r="F541" s="34" t="s">
        <v>99</v>
      </c>
      <c r="G541" s="34" t="s">
        <v>3114</v>
      </c>
      <c r="H541" s="34" t="s">
        <v>48</v>
      </c>
      <c r="I541" s="59" t="s">
        <v>3115</v>
      </c>
      <c r="J541" s="34">
        <v>30</v>
      </c>
      <c r="K541" s="34">
        <v>30</v>
      </c>
      <c r="L541" s="34"/>
      <c r="M541" s="34"/>
      <c r="N541" s="59" t="s">
        <v>3116</v>
      </c>
      <c r="O541" s="59"/>
      <c r="P541" s="156">
        <v>3566</v>
      </c>
      <c r="Q541" s="34" t="s">
        <v>52</v>
      </c>
      <c r="R541" s="34" t="s">
        <v>52</v>
      </c>
      <c r="S541" s="34" t="s">
        <v>52</v>
      </c>
      <c r="T541" s="40" t="s">
        <v>2938</v>
      </c>
      <c r="U541" s="34" t="s">
        <v>104</v>
      </c>
      <c r="V541" s="34" t="s">
        <v>105</v>
      </c>
      <c r="W541" s="87">
        <v>15912030999</v>
      </c>
      <c r="X541" s="34" t="s">
        <v>56</v>
      </c>
      <c r="Y541" s="107">
        <v>45296</v>
      </c>
      <c r="Z541" s="107">
        <v>45631</v>
      </c>
      <c r="AA541" s="34"/>
      <c r="AB541" s="188" t="s">
        <v>2939</v>
      </c>
      <c r="AC541" s="188"/>
      <c r="AD541" s="34"/>
      <c r="AE541" s="35" t="s">
        <v>56</v>
      </c>
      <c r="AF541" s="34">
        <v>30</v>
      </c>
      <c r="AG541" s="34">
        <v>30</v>
      </c>
      <c r="AH541" s="34"/>
      <c r="AI541" s="34"/>
    </row>
    <row r="542" s="16" customFormat="1" ht="140" hidden="1" customHeight="1" spans="1:35">
      <c r="A542" s="34">
        <v>288</v>
      </c>
      <c r="B542" s="34" t="s">
        <v>864</v>
      </c>
      <c r="C542" s="34" t="s">
        <v>1399</v>
      </c>
      <c r="D542" s="34" t="s">
        <v>2934</v>
      </c>
      <c r="E542" s="34" t="s">
        <v>3117</v>
      </c>
      <c r="F542" s="34" t="s">
        <v>99</v>
      </c>
      <c r="G542" s="34" t="s">
        <v>3118</v>
      </c>
      <c r="H542" s="34" t="s">
        <v>48</v>
      </c>
      <c r="I542" s="59" t="s">
        <v>3119</v>
      </c>
      <c r="J542" s="34">
        <v>30</v>
      </c>
      <c r="K542" s="34">
        <v>30</v>
      </c>
      <c r="L542" s="34"/>
      <c r="M542" s="34"/>
      <c r="N542" s="59" t="s">
        <v>3120</v>
      </c>
      <c r="O542" s="59"/>
      <c r="P542" s="156">
        <v>2966</v>
      </c>
      <c r="Q542" s="34" t="s">
        <v>52</v>
      </c>
      <c r="R542" s="34" t="s">
        <v>52</v>
      </c>
      <c r="S542" s="34" t="s">
        <v>52</v>
      </c>
      <c r="T542" s="40" t="s">
        <v>2938</v>
      </c>
      <c r="U542" s="34" t="s">
        <v>104</v>
      </c>
      <c r="V542" s="34" t="s">
        <v>105</v>
      </c>
      <c r="W542" s="87">
        <v>15912030999</v>
      </c>
      <c r="X542" s="34" t="s">
        <v>56</v>
      </c>
      <c r="Y542" s="107">
        <v>45296</v>
      </c>
      <c r="Z542" s="107">
        <v>45631</v>
      </c>
      <c r="AA542" s="34"/>
      <c r="AB542" s="188" t="s">
        <v>2939</v>
      </c>
      <c r="AC542" s="188"/>
      <c r="AD542" s="34"/>
      <c r="AE542" s="35" t="s">
        <v>56</v>
      </c>
      <c r="AF542" s="34">
        <v>30</v>
      </c>
      <c r="AG542" s="34">
        <v>30</v>
      </c>
      <c r="AH542" s="34"/>
      <c r="AI542" s="34"/>
    </row>
    <row r="543" s="16" customFormat="1" ht="160" hidden="1" customHeight="1" spans="1:35">
      <c r="A543" s="33">
        <v>289</v>
      </c>
      <c r="B543" s="34" t="s">
        <v>864</v>
      </c>
      <c r="C543" s="34" t="s">
        <v>1399</v>
      </c>
      <c r="D543" s="34" t="s">
        <v>2934</v>
      </c>
      <c r="E543" s="34" t="s">
        <v>3121</v>
      </c>
      <c r="F543" s="34" t="s">
        <v>99</v>
      </c>
      <c r="G543" s="34" t="s">
        <v>3122</v>
      </c>
      <c r="H543" s="34" t="s">
        <v>48</v>
      </c>
      <c r="I543" s="59" t="s">
        <v>3123</v>
      </c>
      <c r="J543" s="34">
        <v>30</v>
      </c>
      <c r="K543" s="34">
        <v>30</v>
      </c>
      <c r="L543" s="34"/>
      <c r="M543" s="34"/>
      <c r="N543" s="59" t="s">
        <v>3124</v>
      </c>
      <c r="O543" s="59"/>
      <c r="P543" s="156">
        <v>2611</v>
      </c>
      <c r="Q543" s="34" t="s">
        <v>52</v>
      </c>
      <c r="R543" s="34" t="s">
        <v>52</v>
      </c>
      <c r="S543" s="34" t="s">
        <v>52</v>
      </c>
      <c r="T543" s="40" t="s">
        <v>2938</v>
      </c>
      <c r="U543" s="34" t="s">
        <v>104</v>
      </c>
      <c r="V543" s="34" t="s">
        <v>105</v>
      </c>
      <c r="W543" s="87">
        <v>15912030999</v>
      </c>
      <c r="X543" s="34" t="s">
        <v>56</v>
      </c>
      <c r="Y543" s="107">
        <v>45296</v>
      </c>
      <c r="Z543" s="107">
        <v>45631</v>
      </c>
      <c r="AA543" s="34"/>
      <c r="AB543" s="188" t="s">
        <v>2939</v>
      </c>
      <c r="AC543" s="188"/>
      <c r="AD543" s="34"/>
      <c r="AE543" s="35" t="s">
        <v>56</v>
      </c>
      <c r="AF543" s="34">
        <v>30</v>
      </c>
      <c r="AG543" s="34">
        <v>30</v>
      </c>
      <c r="AH543" s="34"/>
      <c r="AI543" s="34"/>
    </row>
    <row r="544" s="16" customFormat="1" ht="122" hidden="1" customHeight="1" spans="1:35">
      <c r="A544" s="34">
        <v>290</v>
      </c>
      <c r="B544" s="34" t="s">
        <v>864</v>
      </c>
      <c r="C544" s="34" t="s">
        <v>1399</v>
      </c>
      <c r="D544" s="34" t="s">
        <v>2934</v>
      </c>
      <c r="E544" s="34" t="s">
        <v>3125</v>
      </c>
      <c r="F544" s="34" t="s">
        <v>99</v>
      </c>
      <c r="G544" s="34" t="s">
        <v>3126</v>
      </c>
      <c r="H544" s="34" t="s">
        <v>48</v>
      </c>
      <c r="I544" s="59" t="s">
        <v>3127</v>
      </c>
      <c r="J544" s="34">
        <v>30</v>
      </c>
      <c r="K544" s="34">
        <v>30</v>
      </c>
      <c r="L544" s="34"/>
      <c r="M544" s="34"/>
      <c r="N544" s="59" t="s">
        <v>3128</v>
      </c>
      <c r="O544" s="59"/>
      <c r="P544" s="156">
        <v>539</v>
      </c>
      <c r="Q544" s="34" t="s">
        <v>52</v>
      </c>
      <c r="R544" s="34" t="s">
        <v>52</v>
      </c>
      <c r="S544" s="34" t="s">
        <v>52</v>
      </c>
      <c r="T544" s="40" t="s">
        <v>2938</v>
      </c>
      <c r="U544" s="34" t="s">
        <v>104</v>
      </c>
      <c r="V544" s="34" t="s">
        <v>105</v>
      </c>
      <c r="W544" s="87">
        <v>15912030999</v>
      </c>
      <c r="X544" s="34" t="s">
        <v>56</v>
      </c>
      <c r="Y544" s="107">
        <v>45296</v>
      </c>
      <c r="Z544" s="107">
        <v>45631</v>
      </c>
      <c r="AA544" s="34"/>
      <c r="AB544" s="188" t="s">
        <v>2939</v>
      </c>
      <c r="AC544" s="188"/>
      <c r="AD544" s="34"/>
      <c r="AE544" s="35" t="s">
        <v>56</v>
      </c>
      <c r="AF544" s="34">
        <v>30</v>
      </c>
      <c r="AG544" s="34">
        <v>30</v>
      </c>
      <c r="AH544" s="34"/>
      <c r="AI544" s="34"/>
    </row>
    <row r="545" s="16" customFormat="1" ht="140" hidden="1" customHeight="1" spans="1:35">
      <c r="A545" s="34">
        <v>291</v>
      </c>
      <c r="B545" s="34" t="s">
        <v>864</v>
      </c>
      <c r="C545" s="34" t="s">
        <v>1399</v>
      </c>
      <c r="D545" s="34" t="s">
        <v>2934</v>
      </c>
      <c r="E545" s="34" t="s">
        <v>3129</v>
      </c>
      <c r="F545" s="34" t="s">
        <v>99</v>
      </c>
      <c r="G545" s="34" t="s">
        <v>3130</v>
      </c>
      <c r="H545" s="34" t="s">
        <v>48</v>
      </c>
      <c r="I545" s="59" t="s">
        <v>3131</v>
      </c>
      <c r="J545" s="34">
        <v>30</v>
      </c>
      <c r="K545" s="34">
        <v>30</v>
      </c>
      <c r="L545" s="34"/>
      <c r="M545" s="34"/>
      <c r="N545" s="59" t="s">
        <v>3132</v>
      </c>
      <c r="O545" s="59"/>
      <c r="P545" s="156">
        <v>1319</v>
      </c>
      <c r="Q545" s="34" t="s">
        <v>52</v>
      </c>
      <c r="R545" s="34" t="s">
        <v>52</v>
      </c>
      <c r="S545" s="34" t="s">
        <v>52</v>
      </c>
      <c r="T545" s="40" t="s">
        <v>2938</v>
      </c>
      <c r="U545" s="34" t="s">
        <v>104</v>
      </c>
      <c r="V545" s="34" t="s">
        <v>105</v>
      </c>
      <c r="W545" s="87">
        <v>15912030999</v>
      </c>
      <c r="X545" s="34" t="s">
        <v>56</v>
      </c>
      <c r="Y545" s="107">
        <v>45296</v>
      </c>
      <c r="Z545" s="107">
        <v>45631</v>
      </c>
      <c r="AA545" s="34"/>
      <c r="AB545" s="188" t="s">
        <v>2939</v>
      </c>
      <c r="AC545" s="188"/>
      <c r="AD545" s="34"/>
      <c r="AE545" s="35" t="s">
        <v>56</v>
      </c>
      <c r="AF545" s="34">
        <v>30</v>
      </c>
      <c r="AG545" s="34">
        <v>30</v>
      </c>
      <c r="AH545" s="34"/>
      <c r="AI545" s="34"/>
    </row>
    <row r="546" s="16" customFormat="1" ht="140" hidden="1" customHeight="1" spans="1:35">
      <c r="A546" s="33">
        <v>292</v>
      </c>
      <c r="B546" s="34" t="s">
        <v>864</v>
      </c>
      <c r="C546" s="34" t="s">
        <v>1399</v>
      </c>
      <c r="D546" s="34" t="s">
        <v>2934</v>
      </c>
      <c r="E546" s="34" t="s">
        <v>3133</v>
      </c>
      <c r="F546" s="34" t="s">
        <v>99</v>
      </c>
      <c r="G546" s="34" t="s">
        <v>3134</v>
      </c>
      <c r="H546" s="34" t="s">
        <v>48</v>
      </c>
      <c r="I546" s="59" t="s">
        <v>3135</v>
      </c>
      <c r="J546" s="34">
        <v>30</v>
      </c>
      <c r="K546" s="34">
        <v>30</v>
      </c>
      <c r="L546" s="34"/>
      <c r="M546" s="34"/>
      <c r="N546" s="59" t="s">
        <v>3136</v>
      </c>
      <c r="O546" s="59"/>
      <c r="P546" s="156">
        <v>614</v>
      </c>
      <c r="Q546" s="34" t="s">
        <v>52</v>
      </c>
      <c r="R546" s="34" t="s">
        <v>52</v>
      </c>
      <c r="S546" s="34" t="s">
        <v>52</v>
      </c>
      <c r="T546" s="40" t="s">
        <v>2938</v>
      </c>
      <c r="U546" s="34" t="s">
        <v>104</v>
      </c>
      <c r="V546" s="34" t="s">
        <v>105</v>
      </c>
      <c r="W546" s="87">
        <v>15912030999</v>
      </c>
      <c r="X546" s="34" t="s">
        <v>56</v>
      </c>
      <c r="Y546" s="107">
        <v>45296</v>
      </c>
      <c r="Z546" s="107">
        <v>45631</v>
      </c>
      <c r="AA546" s="34"/>
      <c r="AB546" s="188" t="s">
        <v>2939</v>
      </c>
      <c r="AC546" s="188"/>
      <c r="AD546" s="34"/>
      <c r="AE546" s="35" t="s">
        <v>56</v>
      </c>
      <c r="AF546" s="34">
        <v>30</v>
      </c>
      <c r="AG546" s="34">
        <v>30</v>
      </c>
      <c r="AH546" s="34"/>
      <c r="AI546" s="34"/>
    </row>
    <row r="547" s="16" customFormat="1" ht="140" hidden="1" customHeight="1" spans="1:35">
      <c r="A547" s="34">
        <v>293</v>
      </c>
      <c r="B547" s="34" t="s">
        <v>864</v>
      </c>
      <c r="C547" s="34" t="s">
        <v>1399</v>
      </c>
      <c r="D547" s="34" t="s">
        <v>2934</v>
      </c>
      <c r="E547" s="34" t="s">
        <v>3137</v>
      </c>
      <c r="F547" s="34" t="s">
        <v>99</v>
      </c>
      <c r="G547" s="34" t="s">
        <v>3138</v>
      </c>
      <c r="H547" s="34" t="s">
        <v>48</v>
      </c>
      <c r="I547" s="59" t="s">
        <v>3139</v>
      </c>
      <c r="J547" s="34">
        <v>30</v>
      </c>
      <c r="K547" s="34">
        <v>30</v>
      </c>
      <c r="L547" s="34"/>
      <c r="M547" s="34"/>
      <c r="N547" s="59" t="s">
        <v>3140</v>
      </c>
      <c r="O547" s="59"/>
      <c r="P547" s="156">
        <v>1779</v>
      </c>
      <c r="Q547" s="34" t="s">
        <v>52</v>
      </c>
      <c r="R547" s="34" t="s">
        <v>52</v>
      </c>
      <c r="S547" s="34" t="s">
        <v>52</v>
      </c>
      <c r="T547" s="40" t="s">
        <v>2938</v>
      </c>
      <c r="U547" s="34" t="s">
        <v>104</v>
      </c>
      <c r="V547" s="34" t="s">
        <v>105</v>
      </c>
      <c r="W547" s="87">
        <v>15912030999</v>
      </c>
      <c r="X547" s="34" t="s">
        <v>56</v>
      </c>
      <c r="Y547" s="107">
        <v>45296</v>
      </c>
      <c r="Z547" s="107">
        <v>45631</v>
      </c>
      <c r="AA547" s="34"/>
      <c r="AB547" s="188" t="s">
        <v>2939</v>
      </c>
      <c r="AC547" s="188"/>
      <c r="AD547" s="34"/>
      <c r="AE547" s="35" t="s">
        <v>56</v>
      </c>
      <c r="AF547" s="34">
        <v>30</v>
      </c>
      <c r="AG547" s="34">
        <v>30</v>
      </c>
      <c r="AH547" s="34"/>
      <c r="AI547" s="34"/>
    </row>
    <row r="548" s="16" customFormat="1" ht="159" hidden="1" customHeight="1" spans="1:35">
      <c r="A548" s="34">
        <v>294</v>
      </c>
      <c r="B548" s="34" t="s">
        <v>864</v>
      </c>
      <c r="C548" s="34" t="s">
        <v>1399</v>
      </c>
      <c r="D548" s="34" t="s">
        <v>2934</v>
      </c>
      <c r="E548" s="34" t="s">
        <v>3141</v>
      </c>
      <c r="F548" s="34" t="s">
        <v>99</v>
      </c>
      <c r="G548" s="34" t="s">
        <v>2479</v>
      </c>
      <c r="H548" s="34" t="s">
        <v>48</v>
      </c>
      <c r="I548" s="59" t="s">
        <v>3142</v>
      </c>
      <c r="J548" s="34">
        <v>30</v>
      </c>
      <c r="K548" s="34">
        <v>30</v>
      </c>
      <c r="L548" s="34"/>
      <c r="M548" s="34"/>
      <c r="N548" s="59" t="s">
        <v>3143</v>
      </c>
      <c r="O548" s="59"/>
      <c r="P548" s="156">
        <v>180</v>
      </c>
      <c r="Q548" s="34" t="s">
        <v>52</v>
      </c>
      <c r="R548" s="34" t="s">
        <v>52</v>
      </c>
      <c r="S548" s="34" t="s">
        <v>52</v>
      </c>
      <c r="T548" s="40" t="s">
        <v>2938</v>
      </c>
      <c r="U548" s="34" t="s">
        <v>104</v>
      </c>
      <c r="V548" s="34" t="s">
        <v>105</v>
      </c>
      <c r="W548" s="87">
        <v>15912030999</v>
      </c>
      <c r="X548" s="34" t="s">
        <v>56</v>
      </c>
      <c r="Y548" s="107">
        <v>45292</v>
      </c>
      <c r="Z548" s="107">
        <v>45627</v>
      </c>
      <c r="AA548" s="34"/>
      <c r="AB548" s="188" t="s">
        <v>2939</v>
      </c>
      <c r="AC548" s="188"/>
      <c r="AD548" s="34"/>
      <c r="AE548" s="35" t="s">
        <v>56</v>
      </c>
      <c r="AF548" s="34">
        <v>30</v>
      </c>
      <c r="AG548" s="34">
        <v>30</v>
      </c>
      <c r="AH548" s="34"/>
      <c r="AI548" s="34"/>
    </row>
    <row r="549" s="16" customFormat="1" ht="105" hidden="1" customHeight="1" spans="1:35">
      <c r="A549" s="33">
        <v>295</v>
      </c>
      <c r="B549" s="34" t="s">
        <v>864</v>
      </c>
      <c r="C549" s="34" t="s">
        <v>1399</v>
      </c>
      <c r="D549" s="34" t="s">
        <v>2934</v>
      </c>
      <c r="E549" s="34" t="s">
        <v>3144</v>
      </c>
      <c r="F549" s="34" t="s">
        <v>591</v>
      </c>
      <c r="G549" s="34" t="s">
        <v>3145</v>
      </c>
      <c r="H549" s="34" t="s">
        <v>48</v>
      </c>
      <c r="I549" s="59" t="s">
        <v>3146</v>
      </c>
      <c r="J549" s="34">
        <v>30</v>
      </c>
      <c r="K549" s="34">
        <v>30</v>
      </c>
      <c r="L549" s="34"/>
      <c r="M549" s="34"/>
      <c r="N549" s="59" t="s">
        <v>3147</v>
      </c>
      <c r="O549" s="59"/>
      <c r="P549" s="156">
        <v>956</v>
      </c>
      <c r="Q549" s="34" t="s">
        <v>52</v>
      </c>
      <c r="R549" s="34" t="s">
        <v>52</v>
      </c>
      <c r="S549" s="34" t="s">
        <v>52</v>
      </c>
      <c r="T549" s="40" t="s">
        <v>2938</v>
      </c>
      <c r="U549" s="34" t="s">
        <v>597</v>
      </c>
      <c r="V549" s="34" t="s">
        <v>3148</v>
      </c>
      <c r="W549" s="87">
        <v>15987415567</v>
      </c>
      <c r="X549" s="34" t="s">
        <v>56</v>
      </c>
      <c r="Y549" s="107">
        <v>45294</v>
      </c>
      <c r="Z549" s="107">
        <v>45634</v>
      </c>
      <c r="AA549" s="34"/>
      <c r="AB549" s="188" t="s">
        <v>2939</v>
      </c>
      <c r="AC549" s="188"/>
      <c r="AD549" s="34"/>
      <c r="AE549" s="35" t="s">
        <v>56</v>
      </c>
      <c r="AF549" s="34">
        <v>30</v>
      </c>
      <c r="AG549" s="34">
        <v>30</v>
      </c>
      <c r="AH549" s="34"/>
      <c r="AI549" s="34"/>
    </row>
    <row r="550" s="16" customFormat="1" ht="105" hidden="1" customHeight="1" spans="1:35">
      <c r="A550" s="34">
        <v>296</v>
      </c>
      <c r="B550" s="34" t="s">
        <v>864</v>
      </c>
      <c r="C550" s="34" t="s">
        <v>1399</v>
      </c>
      <c r="D550" s="34" t="s">
        <v>2934</v>
      </c>
      <c r="E550" s="34" t="s">
        <v>3149</v>
      </c>
      <c r="F550" s="34" t="s">
        <v>591</v>
      </c>
      <c r="G550" s="34" t="s">
        <v>3150</v>
      </c>
      <c r="H550" s="34" t="s">
        <v>48</v>
      </c>
      <c r="I550" s="59" t="s">
        <v>3151</v>
      </c>
      <c r="J550" s="34">
        <v>30</v>
      </c>
      <c r="K550" s="34">
        <v>30</v>
      </c>
      <c r="L550" s="34"/>
      <c r="M550" s="34"/>
      <c r="N550" s="59" t="s">
        <v>3152</v>
      </c>
      <c r="O550" s="59"/>
      <c r="P550" s="156">
        <v>1027</v>
      </c>
      <c r="Q550" s="34" t="s">
        <v>52</v>
      </c>
      <c r="R550" s="34" t="s">
        <v>52</v>
      </c>
      <c r="S550" s="34" t="s">
        <v>52</v>
      </c>
      <c r="T550" s="40" t="s">
        <v>2938</v>
      </c>
      <c r="U550" s="34" t="s">
        <v>597</v>
      </c>
      <c r="V550" s="34" t="s">
        <v>3148</v>
      </c>
      <c r="W550" s="87">
        <v>15987415567</v>
      </c>
      <c r="X550" s="34" t="s">
        <v>56</v>
      </c>
      <c r="Y550" s="107">
        <v>45295</v>
      </c>
      <c r="Z550" s="107">
        <v>45635</v>
      </c>
      <c r="AA550" s="34"/>
      <c r="AB550" s="188" t="s">
        <v>2939</v>
      </c>
      <c r="AC550" s="188"/>
      <c r="AD550" s="34"/>
      <c r="AE550" s="35" t="s">
        <v>56</v>
      </c>
      <c r="AF550" s="34">
        <v>30</v>
      </c>
      <c r="AG550" s="34">
        <v>30</v>
      </c>
      <c r="AH550" s="34"/>
      <c r="AI550" s="34"/>
    </row>
    <row r="551" s="16" customFormat="1" ht="105" hidden="1" customHeight="1" spans="1:35">
      <c r="A551" s="34">
        <v>297</v>
      </c>
      <c r="B551" s="34" t="s">
        <v>864</v>
      </c>
      <c r="C551" s="34" t="s">
        <v>1399</v>
      </c>
      <c r="D551" s="34" t="s">
        <v>2934</v>
      </c>
      <c r="E551" s="34" t="s">
        <v>3153</v>
      </c>
      <c r="F551" s="34" t="s">
        <v>591</v>
      </c>
      <c r="G551" s="34" t="s">
        <v>2609</v>
      </c>
      <c r="H551" s="34" t="s">
        <v>48</v>
      </c>
      <c r="I551" s="59" t="s">
        <v>3154</v>
      </c>
      <c r="J551" s="34">
        <v>30</v>
      </c>
      <c r="K551" s="34">
        <v>30</v>
      </c>
      <c r="L551" s="34"/>
      <c r="M551" s="34"/>
      <c r="N551" s="59" t="s">
        <v>3155</v>
      </c>
      <c r="O551" s="59"/>
      <c r="P551" s="156">
        <v>1979</v>
      </c>
      <c r="Q551" s="34" t="s">
        <v>52</v>
      </c>
      <c r="R551" s="34" t="s">
        <v>52</v>
      </c>
      <c r="S551" s="34" t="s">
        <v>52</v>
      </c>
      <c r="T551" s="40" t="s">
        <v>2938</v>
      </c>
      <c r="U551" s="34" t="s">
        <v>597</v>
      </c>
      <c r="V551" s="34" t="s">
        <v>3148</v>
      </c>
      <c r="W551" s="87">
        <v>15987415567</v>
      </c>
      <c r="X551" s="34" t="s">
        <v>56</v>
      </c>
      <c r="Y551" s="107">
        <v>45296</v>
      </c>
      <c r="Z551" s="107">
        <v>45636</v>
      </c>
      <c r="AA551" s="34"/>
      <c r="AB551" s="188" t="s">
        <v>2939</v>
      </c>
      <c r="AC551" s="188"/>
      <c r="AD551" s="34"/>
      <c r="AE551" s="35" t="s">
        <v>56</v>
      </c>
      <c r="AF551" s="34">
        <v>30</v>
      </c>
      <c r="AG551" s="34">
        <v>30</v>
      </c>
      <c r="AH551" s="34"/>
      <c r="AI551" s="34"/>
    </row>
    <row r="552" s="16" customFormat="1" ht="105" hidden="1" customHeight="1" spans="1:35">
      <c r="A552" s="33">
        <v>298</v>
      </c>
      <c r="B552" s="34" t="s">
        <v>864</v>
      </c>
      <c r="C552" s="34" t="s">
        <v>1399</v>
      </c>
      <c r="D552" s="34" t="s">
        <v>2934</v>
      </c>
      <c r="E552" s="34" t="s">
        <v>3156</v>
      </c>
      <c r="F552" s="34" t="s">
        <v>591</v>
      </c>
      <c r="G552" s="34" t="s">
        <v>613</v>
      </c>
      <c r="H552" s="34" t="s">
        <v>48</v>
      </c>
      <c r="I552" s="59" t="s">
        <v>3157</v>
      </c>
      <c r="J552" s="34">
        <v>30</v>
      </c>
      <c r="K552" s="34">
        <v>30</v>
      </c>
      <c r="L552" s="34"/>
      <c r="M552" s="34"/>
      <c r="N552" s="59" t="s">
        <v>3158</v>
      </c>
      <c r="O552" s="59"/>
      <c r="P552" s="156">
        <v>1544</v>
      </c>
      <c r="Q552" s="34" t="s">
        <v>52</v>
      </c>
      <c r="R552" s="34" t="s">
        <v>52</v>
      </c>
      <c r="S552" s="34" t="s">
        <v>52</v>
      </c>
      <c r="T552" s="40" t="s">
        <v>2938</v>
      </c>
      <c r="U552" s="34" t="s">
        <v>597</v>
      </c>
      <c r="V552" s="34" t="s">
        <v>3148</v>
      </c>
      <c r="W552" s="87">
        <v>15987415567</v>
      </c>
      <c r="X552" s="34" t="s">
        <v>56</v>
      </c>
      <c r="Y552" s="107">
        <v>45297</v>
      </c>
      <c r="Z552" s="107">
        <v>45637</v>
      </c>
      <c r="AA552" s="34"/>
      <c r="AB552" s="188" t="s">
        <v>2939</v>
      </c>
      <c r="AC552" s="188"/>
      <c r="AD552" s="34"/>
      <c r="AE552" s="35" t="s">
        <v>56</v>
      </c>
      <c r="AF552" s="34">
        <v>30</v>
      </c>
      <c r="AG552" s="34">
        <v>30</v>
      </c>
      <c r="AH552" s="34"/>
      <c r="AI552" s="34"/>
    </row>
    <row r="553" s="16" customFormat="1" ht="105" hidden="1" customHeight="1" spans="1:35">
      <c r="A553" s="34">
        <v>299</v>
      </c>
      <c r="B553" s="34" t="s">
        <v>864</v>
      </c>
      <c r="C553" s="34" t="s">
        <v>1399</v>
      </c>
      <c r="D553" s="34" t="s">
        <v>2934</v>
      </c>
      <c r="E553" s="34" t="s">
        <v>3159</v>
      </c>
      <c r="F553" s="34" t="s">
        <v>591</v>
      </c>
      <c r="G553" s="34" t="s">
        <v>3160</v>
      </c>
      <c r="H553" s="34" t="s">
        <v>48</v>
      </c>
      <c r="I553" s="59" t="s">
        <v>3161</v>
      </c>
      <c r="J553" s="34">
        <v>30</v>
      </c>
      <c r="K553" s="34">
        <v>30</v>
      </c>
      <c r="L553" s="34"/>
      <c r="M553" s="34"/>
      <c r="N553" s="59" t="s">
        <v>3162</v>
      </c>
      <c r="O553" s="59"/>
      <c r="P553" s="156">
        <v>904</v>
      </c>
      <c r="Q553" s="34" t="s">
        <v>52</v>
      </c>
      <c r="R553" s="34" t="s">
        <v>52</v>
      </c>
      <c r="S553" s="34" t="s">
        <v>52</v>
      </c>
      <c r="T553" s="40" t="s">
        <v>2938</v>
      </c>
      <c r="U553" s="34" t="s">
        <v>597</v>
      </c>
      <c r="V553" s="34" t="s">
        <v>3148</v>
      </c>
      <c r="W553" s="87" t="s">
        <v>3163</v>
      </c>
      <c r="X553" s="34" t="s">
        <v>56</v>
      </c>
      <c r="Y553" s="107">
        <v>45299</v>
      </c>
      <c r="Z553" s="107">
        <v>45639</v>
      </c>
      <c r="AA553" s="34"/>
      <c r="AB553" s="188" t="s">
        <v>2939</v>
      </c>
      <c r="AC553" s="188"/>
      <c r="AD553" s="34"/>
      <c r="AE553" s="35" t="s">
        <v>56</v>
      </c>
      <c r="AF553" s="34">
        <v>30</v>
      </c>
      <c r="AG553" s="34">
        <v>30</v>
      </c>
      <c r="AH553" s="34"/>
      <c r="AI553" s="34"/>
    </row>
    <row r="554" s="16" customFormat="1" ht="105" hidden="1" customHeight="1" spans="1:35">
      <c r="A554" s="34">
        <v>300</v>
      </c>
      <c r="B554" s="34" t="s">
        <v>864</v>
      </c>
      <c r="C554" s="34" t="s">
        <v>1399</v>
      </c>
      <c r="D554" s="34" t="s">
        <v>2934</v>
      </c>
      <c r="E554" s="34" t="s">
        <v>3164</v>
      </c>
      <c r="F554" s="34" t="s">
        <v>591</v>
      </c>
      <c r="G554" s="34" t="s">
        <v>3165</v>
      </c>
      <c r="H554" s="34" t="s">
        <v>48</v>
      </c>
      <c r="I554" s="59" t="s">
        <v>3161</v>
      </c>
      <c r="J554" s="34">
        <v>30</v>
      </c>
      <c r="K554" s="34">
        <v>30</v>
      </c>
      <c r="L554" s="34"/>
      <c r="M554" s="34"/>
      <c r="N554" s="59" t="s">
        <v>3166</v>
      </c>
      <c r="O554" s="59"/>
      <c r="P554" s="156">
        <v>1171</v>
      </c>
      <c r="Q554" s="34" t="s">
        <v>52</v>
      </c>
      <c r="R554" s="34" t="s">
        <v>52</v>
      </c>
      <c r="S554" s="34" t="s">
        <v>52</v>
      </c>
      <c r="T554" s="40" t="s">
        <v>2938</v>
      </c>
      <c r="U554" s="34" t="s">
        <v>597</v>
      </c>
      <c r="V554" s="34" t="s">
        <v>3148</v>
      </c>
      <c r="W554" s="87" t="s">
        <v>3163</v>
      </c>
      <c r="X554" s="34" t="s">
        <v>56</v>
      </c>
      <c r="Y554" s="107">
        <v>45300</v>
      </c>
      <c r="Z554" s="107">
        <v>45640</v>
      </c>
      <c r="AA554" s="34"/>
      <c r="AB554" s="188" t="s">
        <v>2939</v>
      </c>
      <c r="AC554" s="188"/>
      <c r="AD554" s="34"/>
      <c r="AE554" s="35" t="s">
        <v>56</v>
      </c>
      <c r="AF554" s="34">
        <v>30</v>
      </c>
      <c r="AG554" s="34">
        <v>30</v>
      </c>
      <c r="AH554" s="34"/>
      <c r="AI554" s="34"/>
    </row>
    <row r="555" s="16" customFormat="1" ht="105" hidden="1" customHeight="1" spans="1:35">
      <c r="A555" s="33">
        <v>301</v>
      </c>
      <c r="B555" s="34" t="s">
        <v>864</v>
      </c>
      <c r="C555" s="34" t="s">
        <v>1399</v>
      </c>
      <c r="D555" s="34" t="s">
        <v>2934</v>
      </c>
      <c r="E555" s="34" t="s">
        <v>3167</v>
      </c>
      <c r="F555" s="34" t="s">
        <v>591</v>
      </c>
      <c r="G555" s="34" t="s">
        <v>4537</v>
      </c>
      <c r="H555" s="34" t="s">
        <v>48</v>
      </c>
      <c r="I555" s="59" t="s">
        <v>3168</v>
      </c>
      <c r="J555" s="34">
        <v>30</v>
      </c>
      <c r="K555" s="34">
        <v>30</v>
      </c>
      <c r="L555" s="34"/>
      <c r="M555" s="34"/>
      <c r="N555" s="59" t="s">
        <v>3169</v>
      </c>
      <c r="O555" s="59"/>
      <c r="P555" s="156">
        <v>1940</v>
      </c>
      <c r="Q555" s="34" t="s">
        <v>52</v>
      </c>
      <c r="R555" s="34" t="s">
        <v>52</v>
      </c>
      <c r="S555" s="34" t="s">
        <v>52</v>
      </c>
      <c r="T555" s="40" t="s">
        <v>2938</v>
      </c>
      <c r="U555" s="34" t="s">
        <v>597</v>
      </c>
      <c r="V555" s="34" t="s">
        <v>3148</v>
      </c>
      <c r="W555" s="87">
        <v>15987415567</v>
      </c>
      <c r="X555" s="34" t="s">
        <v>56</v>
      </c>
      <c r="Y555" s="107">
        <v>45300</v>
      </c>
      <c r="Z555" s="107">
        <v>45640</v>
      </c>
      <c r="AA555" s="34"/>
      <c r="AB555" s="188" t="s">
        <v>2939</v>
      </c>
      <c r="AC555" s="188"/>
      <c r="AD555" s="34"/>
      <c r="AE555" s="35" t="s">
        <v>56</v>
      </c>
      <c r="AF555" s="34">
        <v>30</v>
      </c>
      <c r="AG555" s="34">
        <v>30</v>
      </c>
      <c r="AH555" s="34"/>
      <c r="AI555" s="34"/>
    </row>
    <row r="556" s="16" customFormat="1" ht="105" hidden="1" customHeight="1" spans="1:35">
      <c r="A556" s="34">
        <v>302</v>
      </c>
      <c r="B556" s="34" t="s">
        <v>864</v>
      </c>
      <c r="C556" s="34" t="s">
        <v>1399</v>
      </c>
      <c r="D556" s="34" t="s">
        <v>2934</v>
      </c>
      <c r="E556" s="34" t="s">
        <v>3170</v>
      </c>
      <c r="F556" s="34" t="s">
        <v>591</v>
      </c>
      <c r="G556" s="34" t="s">
        <v>4538</v>
      </c>
      <c r="H556" s="34" t="s">
        <v>48</v>
      </c>
      <c r="I556" s="59" t="s">
        <v>3172</v>
      </c>
      <c r="J556" s="34">
        <v>30</v>
      </c>
      <c r="K556" s="34">
        <v>30</v>
      </c>
      <c r="L556" s="34"/>
      <c r="M556" s="34"/>
      <c r="N556" s="59" t="s">
        <v>3173</v>
      </c>
      <c r="O556" s="59"/>
      <c r="P556" s="156">
        <v>1200</v>
      </c>
      <c r="Q556" s="34" t="s">
        <v>52</v>
      </c>
      <c r="R556" s="34" t="s">
        <v>52</v>
      </c>
      <c r="S556" s="34" t="s">
        <v>52</v>
      </c>
      <c r="T556" s="40" t="s">
        <v>2938</v>
      </c>
      <c r="U556" s="34" t="s">
        <v>597</v>
      </c>
      <c r="V556" s="34" t="s">
        <v>3148</v>
      </c>
      <c r="W556" s="87">
        <v>15987415567</v>
      </c>
      <c r="X556" s="34" t="s">
        <v>56</v>
      </c>
      <c r="Y556" s="107">
        <v>45300</v>
      </c>
      <c r="Z556" s="107">
        <v>45640</v>
      </c>
      <c r="AA556" s="34"/>
      <c r="AB556" s="188" t="s">
        <v>2939</v>
      </c>
      <c r="AC556" s="188"/>
      <c r="AD556" s="34"/>
      <c r="AE556" s="35" t="s">
        <v>56</v>
      </c>
      <c r="AF556" s="34">
        <v>30</v>
      </c>
      <c r="AG556" s="34">
        <v>30</v>
      </c>
      <c r="AH556" s="34"/>
      <c r="AI556" s="34"/>
    </row>
    <row r="557" s="16" customFormat="1" ht="105" hidden="1" customHeight="1" spans="1:35">
      <c r="A557" s="34">
        <v>303</v>
      </c>
      <c r="B557" s="34" t="s">
        <v>864</v>
      </c>
      <c r="C557" s="34" t="s">
        <v>1399</v>
      </c>
      <c r="D557" s="34" t="s">
        <v>2934</v>
      </c>
      <c r="E557" s="34" t="s">
        <v>3174</v>
      </c>
      <c r="F557" s="34" t="s">
        <v>591</v>
      </c>
      <c r="G557" s="34" t="s">
        <v>4539</v>
      </c>
      <c r="H557" s="34" t="s">
        <v>48</v>
      </c>
      <c r="I557" s="59" t="s">
        <v>3175</v>
      </c>
      <c r="J557" s="34">
        <v>30</v>
      </c>
      <c r="K557" s="34">
        <v>30</v>
      </c>
      <c r="L557" s="34"/>
      <c r="M557" s="34"/>
      <c r="N557" s="59" t="s">
        <v>3176</v>
      </c>
      <c r="O557" s="59"/>
      <c r="P557" s="156">
        <v>1351</v>
      </c>
      <c r="Q557" s="34" t="s">
        <v>52</v>
      </c>
      <c r="R557" s="34" t="s">
        <v>52</v>
      </c>
      <c r="S557" s="34" t="s">
        <v>52</v>
      </c>
      <c r="T557" s="40" t="s">
        <v>2938</v>
      </c>
      <c r="U557" s="34" t="s">
        <v>597</v>
      </c>
      <c r="V557" s="34" t="s">
        <v>3148</v>
      </c>
      <c r="W557" s="87">
        <v>15987415567</v>
      </c>
      <c r="X557" s="34" t="s">
        <v>56</v>
      </c>
      <c r="Y557" s="107">
        <v>45300</v>
      </c>
      <c r="Z557" s="107">
        <v>45640</v>
      </c>
      <c r="AA557" s="34"/>
      <c r="AB557" s="188" t="s">
        <v>2939</v>
      </c>
      <c r="AC557" s="188"/>
      <c r="AD557" s="34"/>
      <c r="AE557" s="35" t="s">
        <v>56</v>
      </c>
      <c r="AF557" s="34">
        <v>30</v>
      </c>
      <c r="AG557" s="34">
        <v>30</v>
      </c>
      <c r="AH557" s="34"/>
      <c r="AI557" s="34"/>
    </row>
    <row r="558" s="16" customFormat="1" ht="105" hidden="1" customHeight="1" spans="1:35">
      <c r="A558" s="33">
        <v>304</v>
      </c>
      <c r="B558" s="34" t="s">
        <v>864</v>
      </c>
      <c r="C558" s="34" t="s">
        <v>1399</v>
      </c>
      <c r="D558" s="34" t="s">
        <v>2934</v>
      </c>
      <c r="E558" s="34" t="s">
        <v>3177</v>
      </c>
      <c r="F558" s="34" t="s">
        <v>223</v>
      </c>
      <c r="G558" s="34" t="s">
        <v>3178</v>
      </c>
      <c r="H558" s="34" t="s">
        <v>48</v>
      </c>
      <c r="I558" s="59" t="s">
        <v>4540</v>
      </c>
      <c r="J558" s="34">
        <v>30</v>
      </c>
      <c r="K558" s="34">
        <v>30</v>
      </c>
      <c r="L558" s="34"/>
      <c r="M558" s="34"/>
      <c r="N558" s="59" t="s">
        <v>3180</v>
      </c>
      <c r="O558" s="59"/>
      <c r="P558" s="156">
        <v>2048</v>
      </c>
      <c r="Q558" s="34" t="s">
        <v>52</v>
      </c>
      <c r="R558" s="34" t="s">
        <v>52</v>
      </c>
      <c r="S558" s="34" t="s">
        <v>52</v>
      </c>
      <c r="T558" s="40" t="s">
        <v>2938</v>
      </c>
      <c r="U558" s="34" t="s">
        <v>228</v>
      </c>
      <c r="V558" s="34" t="s">
        <v>229</v>
      </c>
      <c r="W558" s="87">
        <v>13408705686</v>
      </c>
      <c r="X558" s="34" t="s">
        <v>56</v>
      </c>
      <c r="Y558" s="107">
        <v>45292</v>
      </c>
      <c r="Z558" s="107">
        <v>45641</v>
      </c>
      <c r="AA558" s="34"/>
      <c r="AB558" s="188" t="s">
        <v>2939</v>
      </c>
      <c r="AC558" s="188"/>
      <c r="AD558" s="34"/>
      <c r="AE558" s="35" t="s">
        <v>56</v>
      </c>
      <c r="AF558" s="34">
        <v>30</v>
      </c>
      <c r="AG558" s="34">
        <v>30</v>
      </c>
      <c r="AH558" s="34"/>
      <c r="AI558" s="34"/>
    </row>
    <row r="559" s="16" customFormat="1" ht="105" hidden="1" customHeight="1" spans="1:35">
      <c r="A559" s="34">
        <v>305</v>
      </c>
      <c r="B559" s="34" t="s">
        <v>864</v>
      </c>
      <c r="C559" s="34" t="s">
        <v>1399</v>
      </c>
      <c r="D559" s="34" t="s">
        <v>2934</v>
      </c>
      <c r="E559" s="34" t="s">
        <v>3181</v>
      </c>
      <c r="F559" s="34" t="s">
        <v>223</v>
      </c>
      <c r="G559" s="34" t="s">
        <v>2351</v>
      </c>
      <c r="H559" s="34" t="s">
        <v>48</v>
      </c>
      <c r="I559" s="59" t="s">
        <v>4540</v>
      </c>
      <c r="J559" s="34">
        <v>30</v>
      </c>
      <c r="K559" s="34">
        <v>30</v>
      </c>
      <c r="L559" s="34"/>
      <c r="M559" s="34"/>
      <c r="N559" s="59" t="s">
        <v>3182</v>
      </c>
      <c r="O559" s="59"/>
      <c r="P559" s="156">
        <v>1805</v>
      </c>
      <c r="Q559" s="34" t="s">
        <v>52</v>
      </c>
      <c r="R559" s="34" t="s">
        <v>52</v>
      </c>
      <c r="S559" s="34" t="s">
        <v>52</v>
      </c>
      <c r="T559" s="40" t="s">
        <v>2938</v>
      </c>
      <c r="U559" s="34" t="s">
        <v>228</v>
      </c>
      <c r="V559" s="34" t="s">
        <v>229</v>
      </c>
      <c r="W559" s="87">
        <v>13408705686</v>
      </c>
      <c r="X559" s="34" t="s">
        <v>56</v>
      </c>
      <c r="Y559" s="107">
        <v>45293</v>
      </c>
      <c r="Z559" s="107">
        <v>45642</v>
      </c>
      <c r="AA559" s="34"/>
      <c r="AB559" s="188" t="s">
        <v>2939</v>
      </c>
      <c r="AC559" s="188"/>
      <c r="AD559" s="34"/>
      <c r="AE559" s="35" t="s">
        <v>56</v>
      </c>
      <c r="AF559" s="34">
        <v>30</v>
      </c>
      <c r="AG559" s="34">
        <v>30</v>
      </c>
      <c r="AH559" s="34"/>
      <c r="AI559" s="34"/>
    </row>
    <row r="560" s="16" customFormat="1" ht="105" hidden="1" customHeight="1" spans="1:35">
      <c r="A560" s="34">
        <v>306</v>
      </c>
      <c r="B560" s="34" t="s">
        <v>864</v>
      </c>
      <c r="C560" s="34" t="s">
        <v>1399</v>
      </c>
      <c r="D560" s="34" t="s">
        <v>2934</v>
      </c>
      <c r="E560" s="34" t="s">
        <v>3183</v>
      </c>
      <c r="F560" s="34" t="s">
        <v>223</v>
      </c>
      <c r="G560" s="34" t="s">
        <v>2104</v>
      </c>
      <c r="H560" s="34" t="s">
        <v>48</v>
      </c>
      <c r="I560" s="59" t="s">
        <v>4540</v>
      </c>
      <c r="J560" s="34">
        <v>30</v>
      </c>
      <c r="K560" s="34">
        <v>30</v>
      </c>
      <c r="L560" s="34"/>
      <c r="M560" s="34"/>
      <c r="N560" s="59" t="s">
        <v>3184</v>
      </c>
      <c r="O560" s="59"/>
      <c r="P560" s="156">
        <v>3698</v>
      </c>
      <c r="Q560" s="34" t="s">
        <v>52</v>
      </c>
      <c r="R560" s="34" t="s">
        <v>52</v>
      </c>
      <c r="S560" s="34" t="s">
        <v>52</v>
      </c>
      <c r="T560" s="40" t="s">
        <v>2938</v>
      </c>
      <c r="U560" s="34" t="s">
        <v>228</v>
      </c>
      <c r="V560" s="34" t="s">
        <v>229</v>
      </c>
      <c r="W560" s="87">
        <v>13408705686</v>
      </c>
      <c r="X560" s="34" t="s">
        <v>56</v>
      </c>
      <c r="Y560" s="107">
        <v>45294</v>
      </c>
      <c r="Z560" s="107">
        <v>45643</v>
      </c>
      <c r="AA560" s="34"/>
      <c r="AB560" s="188" t="s">
        <v>2939</v>
      </c>
      <c r="AC560" s="188"/>
      <c r="AD560" s="34"/>
      <c r="AE560" s="35" t="s">
        <v>56</v>
      </c>
      <c r="AF560" s="34">
        <v>30</v>
      </c>
      <c r="AG560" s="34">
        <v>30</v>
      </c>
      <c r="AH560" s="34"/>
      <c r="AI560" s="34"/>
    </row>
    <row r="561" s="16" customFormat="1" ht="105" hidden="1" customHeight="1" spans="1:35">
      <c r="A561" s="33">
        <v>307</v>
      </c>
      <c r="B561" s="34" t="s">
        <v>864</v>
      </c>
      <c r="C561" s="34" t="s">
        <v>1399</v>
      </c>
      <c r="D561" s="34" t="s">
        <v>2934</v>
      </c>
      <c r="E561" s="34" t="s">
        <v>3185</v>
      </c>
      <c r="F561" s="34" t="s">
        <v>223</v>
      </c>
      <c r="G561" s="34" t="s">
        <v>393</v>
      </c>
      <c r="H561" s="34" t="s">
        <v>48</v>
      </c>
      <c r="I561" s="59" t="s">
        <v>4540</v>
      </c>
      <c r="J561" s="34">
        <v>30</v>
      </c>
      <c r="K561" s="34">
        <v>30</v>
      </c>
      <c r="L561" s="34"/>
      <c r="M561" s="34"/>
      <c r="N561" s="59" t="s">
        <v>3186</v>
      </c>
      <c r="O561" s="59"/>
      <c r="P561" s="156">
        <v>4456</v>
      </c>
      <c r="Q561" s="34" t="s">
        <v>52</v>
      </c>
      <c r="R561" s="34" t="s">
        <v>52</v>
      </c>
      <c r="S561" s="34" t="s">
        <v>52</v>
      </c>
      <c r="T561" s="40" t="s">
        <v>2938</v>
      </c>
      <c r="U561" s="34" t="s">
        <v>228</v>
      </c>
      <c r="V561" s="34" t="s">
        <v>229</v>
      </c>
      <c r="W561" s="87">
        <v>13408705686</v>
      </c>
      <c r="X561" s="34" t="s">
        <v>56</v>
      </c>
      <c r="Y561" s="107">
        <v>45295</v>
      </c>
      <c r="Z561" s="107">
        <v>45644</v>
      </c>
      <c r="AA561" s="34"/>
      <c r="AB561" s="188" t="s">
        <v>2939</v>
      </c>
      <c r="AC561" s="188"/>
      <c r="AD561" s="34"/>
      <c r="AE561" s="35" t="s">
        <v>56</v>
      </c>
      <c r="AF561" s="34">
        <v>30</v>
      </c>
      <c r="AG561" s="34">
        <v>30</v>
      </c>
      <c r="AH561" s="34"/>
      <c r="AI561" s="34"/>
    </row>
    <row r="562" s="16" customFormat="1" ht="105" hidden="1" customHeight="1" spans="1:35">
      <c r="A562" s="34">
        <v>308</v>
      </c>
      <c r="B562" s="34" t="s">
        <v>864</v>
      </c>
      <c r="C562" s="34" t="s">
        <v>1399</v>
      </c>
      <c r="D562" s="34" t="s">
        <v>2934</v>
      </c>
      <c r="E562" s="34" t="s">
        <v>3187</v>
      </c>
      <c r="F562" s="34" t="s">
        <v>223</v>
      </c>
      <c r="G562" s="34" t="s">
        <v>243</v>
      </c>
      <c r="H562" s="34" t="s">
        <v>48</v>
      </c>
      <c r="I562" s="59" t="s">
        <v>4540</v>
      </c>
      <c r="J562" s="34">
        <v>30</v>
      </c>
      <c r="K562" s="34">
        <v>30</v>
      </c>
      <c r="L562" s="34"/>
      <c r="M562" s="34"/>
      <c r="N562" s="59" t="s">
        <v>3188</v>
      </c>
      <c r="O562" s="59"/>
      <c r="P562" s="156">
        <v>4744</v>
      </c>
      <c r="Q562" s="34" t="s">
        <v>52</v>
      </c>
      <c r="R562" s="34" t="s">
        <v>52</v>
      </c>
      <c r="S562" s="34" t="s">
        <v>52</v>
      </c>
      <c r="T562" s="40" t="s">
        <v>2938</v>
      </c>
      <c r="U562" s="34" t="s">
        <v>228</v>
      </c>
      <c r="V562" s="34" t="s">
        <v>229</v>
      </c>
      <c r="W562" s="87">
        <v>13408705686</v>
      </c>
      <c r="X562" s="34" t="s">
        <v>56</v>
      </c>
      <c r="Y562" s="107">
        <v>45296</v>
      </c>
      <c r="Z562" s="107">
        <v>45645</v>
      </c>
      <c r="AA562" s="34"/>
      <c r="AB562" s="188" t="s">
        <v>2939</v>
      </c>
      <c r="AC562" s="188"/>
      <c r="AD562" s="34"/>
      <c r="AE562" s="35" t="s">
        <v>56</v>
      </c>
      <c r="AF562" s="34">
        <v>30</v>
      </c>
      <c r="AG562" s="34">
        <v>30</v>
      </c>
      <c r="AH562" s="34"/>
      <c r="AI562" s="34"/>
    </row>
    <row r="563" s="16" customFormat="1" ht="105" hidden="1" customHeight="1" spans="1:35">
      <c r="A563" s="34">
        <v>309</v>
      </c>
      <c r="B563" s="34" t="s">
        <v>864</v>
      </c>
      <c r="C563" s="34" t="s">
        <v>1399</v>
      </c>
      <c r="D563" s="34" t="s">
        <v>2934</v>
      </c>
      <c r="E563" s="34" t="s">
        <v>3189</v>
      </c>
      <c r="F563" s="34" t="s">
        <v>223</v>
      </c>
      <c r="G563" s="34" t="s">
        <v>3190</v>
      </c>
      <c r="H563" s="34" t="s">
        <v>48</v>
      </c>
      <c r="I563" s="59" t="s">
        <v>4540</v>
      </c>
      <c r="J563" s="34">
        <v>30</v>
      </c>
      <c r="K563" s="34">
        <v>30</v>
      </c>
      <c r="L563" s="34"/>
      <c r="M563" s="34"/>
      <c r="N563" s="59" t="s">
        <v>3191</v>
      </c>
      <c r="O563" s="59"/>
      <c r="P563" s="156">
        <v>2264</v>
      </c>
      <c r="Q563" s="34" t="s">
        <v>52</v>
      </c>
      <c r="R563" s="34" t="s">
        <v>52</v>
      </c>
      <c r="S563" s="34" t="s">
        <v>52</v>
      </c>
      <c r="T563" s="40" t="s">
        <v>2938</v>
      </c>
      <c r="U563" s="34" t="s">
        <v>228</v>
      </c>
      <c r="V563" s="34" t="s">
        <v>229</v>
      </c>
      <c r="W563" s="87">
        <v>13408705686</v>
      </c>
      <c r="X563" s="34" t="s">
        <v>56</v>
      </c>
      <c r="Y563" s="107">
        <v>45301</v>
      </c>
      <c r="Z563" s="107">
        <v>45650</v>
      </c>
      <c r="AA563" s="34"/>
      <c r="AB563" s="188" t="s">
        <v>2939</v>
      </c>
      <c r="AC563" s="188"/>
      <c r="AD563" s="34"/>
      <c r="AE563" s="35" t="s">
        <v>56</v>
      </c>
      <c r="AF563" s="34">
        <v>30</v>
      </c>
      <c r="AG563" s="34">
        <v>30</v>
      </c>
      <c r="AH563" s="34"/>
      <c r="AI563" s="34"/>
    </row>
    <row r="564" s="16" customFormat="1" ht="105" hidden="1" customHeight="1" spans="1:35">
      <c r="A564" s="33">
        <v>310</v>
      </c>
      <c r="B564" s="34" t="s">
        <v>864</v>
      </c>
      <c r="C564" s="34" t="s">
        <v>1399</v>
      </c>
      <c r="D564" s="34" t="s">
        <v>2934</v>
      </c>
      <c r="E564" s="34" t="s">
        <v>3192</v>
      </c>
      <c r="F564" s="34" t="s">
        <v>223</v>
      </c>
      <c r="G564" s="34" t="s">
        <v>3193</v>
      </c>
      <c r="H564" s="34" t="s">
        <v>48</v>
      </c>
      <c r="I564" s="59" t="s">
        <v>4540</v>
      </c>
      <c r="J564" s="34">
        <v>30</v>
      </c>
      <c r="K564" s="34">
        <v>30</v>
      </c>
      <c r="L564" s="34"/>
      <c r="M564" s="34"/>
      <c r="N564" s="59" t="s">
        <v>3194</v>
      </c>
      <c r="O564" s="59"/>
      <c r="P564" s="156">
        <v>2696</v>
      </c>
      <c r="Q564" s="34" t="s">
        <v>52</v>
      </c>
      <c r="R564" s="34" t="s">
        <v>52</v>
      </c>
      <c r="S564" s="34" t="s">
        <v>52</v>
      </c>
      <c r="T564" s="40" t="s">
        <v>2938</v>
      </c>
      <c r="U564" s="34" t="s">
        <v>228</v>
      </c>
      <c r="V564" s="34" t="s">
        <v>229</v>
      </c>
      <c r="W564" s="87">
        <v>13408705686</v>
      </c>
      <c r="X564" s="34" t="s">
        <v>56</v>
      </c>
      <c r="Y564" s="107">
        <v>45302</v>
      </c>
      <c r="Z564" s="107">
        <v>45651</v>
      </c>
      <c r="AA564" s="34"/>
      <c r="AB564" s="188" t="s">
        <v>2939</v>
      </c>
      <c r="AC564" s="188"/>
      <c r="AD564" s="34"/>
      <c r="AE564" s="35" t="s">
        <v>56</v>
      </c>
      <c r="AF564" s="34">
        <v>30</v>
      </c>
      <c r="AG564" s="34">
        <v>30</v>
      </c>
      <c r="AH564" s="34"/>
      <c r="AI564" s="34"/>
    </row>
    <row r="565" s="16" customFormat="1" ht="105" hidden="1" customHeight="1" spans="1:35">
      <c r="A565" s="34">
        <v>311</v>
      </c>
      <c r="B565" s="34" t="s">
        <v>864</v>
      </c>
      <c r="C565" s="34" t="s">
        <v>1399</v>
      </c>
      <c r="D565" s="34" t="s">
        <v>2934</v>
      </c>
      <c r="E565" s="34" t="s">
        <v>3195</v>
      </c>
      <c r="F565" s="34" t="s">
        <v>223</v>
      </c>
      <c r="G565" s="34" t="s">
        <v>964</v>
      </c>
      <c r="H565" s="34" t="s">
        <v>48</v>
      </c>
      <c r="I565" s="59" t="s">
        <v>4540</v>
      </c>
      <c r="J565" s="34">
        <v>30</v>
      </c>
      <c r="K565" s="34">
        <v>30</v>
      </c>
      <c r="L565" s="34"/>
      <c r="M565" s="34"/>
      <c r="N565" s="59" t="s">
        <v>3196</v>
      </c>
      <c r="O565" s="59"/>
      <c r="P565" s="156">
        <v>5683</v>
      </c>
      <c r="Q565" s="34" t="s">
        <v>52</v>
      </c>
      <c r="R565" s="34" t="s">
        <v>52</v>
      </c>
      <c r="S565" s="34" t="s">
        <v>52</v>
      </c>
      <c r="T565" s="40" t="s">
        <v>2938</v>
      </c>
      <c r="U565" s="34" t="s">
        <v>228</v>
      </c>
      <c r="V565" s="34" t="s">
        <v>229</v>
      </c>
      <c r="W565" s="87">
        <v>13408705686</v>
      </c>
      <c r="X565" s="34" t="s">
        <v>56</v>
      </c>
      <c r="Y565" s="107">
        <v>45303</v>
      </c>
      <c r="Z565" s="107">
        <v>45652</v>
      </c>
      <c r="AA565" s="34"/>
      <c r="AB565" s="188" t="s">
        <v>2939</v>
      </c>
      <c r="AC565" s="188"/>
      <c r="AD565" s="34"/>
      <c r="AE565" s="35" t="s">
        <v>56</v>
      </c>
      <c r="AF565" s="34">
        <v>30</v>
      </c>
      <c r="AG565" s="34">
        <v>30</v>
      </c>
      <c r="AH565" s="34"/>
      <c r="AI565" s="34"/>
    </row>
    <row r="566" s="16" customFormat="1" ht="105" hidden="1" customHeight="1" spans="1:35">
      <c r="A566" s="34">
        <v>312</v>
      </c>
      <c r="B566" s="34" t="s">
        <v>864</v>
      </c>
      <c r="C566" s="34" t="s">
        <v>1399</v>
      </c>
      <c r="D566" s="34" t="s">
        <v>2934</v>
      </c>
      <c r="E566" s="34" t="s">
        <v>3197</v>
      </c>
      <c r="F566" s="34" t="s">
        <v>223</v>
      </c>
      <c r="G566" s="34" t="s">
        <v>231</v>
      </c>
      <c r="H566" s="34" t="s">
        <v>48</v>
      </c>
      <c r="I566" s="59" t="s">
        <v>4540</v>
      </c>
      <c r="J566" s="34">
        <v>30</v>
      </c>
      <c r="K566" s="34">
        <v>30</v>
      </c>
      <c r="L566" s="34"/>
      <c r="M566" s="34"/>
      <c r="N566" s="59" t="s">
        <v>3198</v>
      </c>
      <c r="O566" s="59"/>
      <c r="P566" s="156">
        <v>4730</v>
      </c>
      <c r="Q566" s="34" t="s">
        <v>52</v>
      </c>
      <c r="R566" s="34" t="s">
        <v>52</v>
      </c>
      <c r="S566" s="34" t="s">
        <v>52</v>
      </c>
      <c r="T566" s="40" t="s">
        <v>2938</v>
      </c>
      <c r="U566" s="34" t="s">
        <v>228</v>
      </c>
      <c r="V566" s="34" t="s">
        <v>229</v>
      </c>
      <c r="W566" s="87">
        <v>13408705686</v>
      </c>
      <c r="X566" s="34" t="s">
        <v>56</v>
      </c>
      <c r="Y566" s="107">
        <v>45304</v>
      </c>
      <c r="Z566" s="107">
        <v>45653</v>
      </c>
      <c r="AA566" s="34"/>
      <c r="AB566" s="188" t="s">
        <v>2939</v>
      </c>
      <c r="AC566" s="188"/>
      <c r="AD566" s="34"/>
      <c r="AE566" s="35" t="s">
        <v>56</v>
      </c>
      <c r="AF566" s="34">
        <v>30</v>
      </c>
      <c r="AG566" s="34">
        <v>30</v>
      </c>
      <c r="AH566" s="34"/>
      <c r="AI566" s="34"/>
    </row>
    <row r="567" s="16" customFormat="1" ht="105" hidden="1" customHeight="1" spans="1:35">
      <c r="A567" s="33">
        <v>313</v>
      </c>
      <c r="B567" s="34" t="s">
        <v>864</v>
      </c>
      <c r="C567" s="34" t="s">
        <v>1399</v>
      </c>
      <c r="D567" s="34" t="s">
        <v>2934</v>
      </c>
      <c r="E567" s="34" t="s">
        <v>3199</v>
      </c>
      <c r="F567" s="34" t="s">
        <v>223</v>
      </c>
      <c r="G567" s="34" t="s">
        <v>3200</v>
      </c>
      <c r="H567" s="34" t="s">
        <v>48</v>
      </c>
      <c r="I567" s="59" t="s">
        <v>4540</v>
      </c>
      <c r="J567" s="34">
        <v>30</v>
      </c>
      <c r="K567" s="34">
        <v>30</v>
      </c>
      <c r="L567" s="34"/>
      <c r="M567" s="34"/>
      <c r="N567" s="59" t="s">
        <v>3201</v>
      </c>
      <c r="O567" s="59"/>
      <c r="P567" s="156">
        <v>1668</v>
      </c>
      <c r="Q567" s="34" t="s">
        <v>52</v>
      </c>
      <c r="R567" s="34" t="s">
        <v>52</v>
      </c>
      <c r="S567" s="34" t="s">
        <v>52</v>
      </c>
      <c r="T567" s="40" t="s">
        <v>2938</v>
      </c>
      <c r="U567" s="34" t="s">
        <v>228</v>
      </c>
      <c r="V567" s="34" t="s">
        <v>229</v>
      </c>
      <c r="W567" s="87">
        <v>13408705686</v>
      </c>
      <c r="X567" s="34" t="s">
        <v>56</v>
      </c>
      <c r="Y567" s="107">
        <v>45305</v>
      </c>
      <c r="Z567" s="107">
        <v>45654</v>
      </c>
      <c r="AA567" s="34"/>
      <c r="AB567" s="188" t="s">
        <v>2939</v>
      </c>
      <c r="AC567" s="188"/>
      <c r="AD567" s="34"/>
      <c r="AE567" s="35" t="s">
        <v>56</v>
      </c>
      <c r="AF567" s="34">
        <v>30</v>
      </c>
      <c r="AG567" s="34">
        <v>30</v>
      </c>
      <c r="AH567" s="34"/>
      <c r="AI567" s="34"/>
    </row>
    <row r="568" s="16" customFormat="1" ht="105" hidden="1" customHeight="1" spans="1:35">
      <c r="A568" s="34">
        <v>314</v>
      </c>
      <c r="B568" s="34" t="s">
        <v>864</v>
      </c>
      <c r="C568" s="34" t="s">
        <v>1399</v>
      </c>
      <c r="D568" s="34" t="s">
        <v>2934</v>
      </c>
      <c r="E568" s="34" t="s">
        <v>3202</v>
      </c>
      <c r="F568" s="34" t="s">
        <v>223</v>
      </c>
      <c r="G568" s="34" t="s">
        <v>3203</v>
      </c>
      <c r="H568" s="34" t="s">
        <v>48</v>
      </c>
      <c r="I568" s="59" t="s">
        <v>4540</v>
      </c>
      <c r="J568" s="34">
        <v>30</v>
      </c>
      <c r="K568" s="34">
        <v>30</v>
      </c>
      <c r="L568" s="34"/>
      <c r="M568" s="34"/>
      <c r="N568" s="59" t="s">
        <v>3204</v>
      </c>
      <c r="O568" s="59"/>
      <c r="P568" s="156">
        <v>1449</v>
      </c>
      <c r="Q568" s="34" t="s">
        <v>52</v>
      </c>
      <c r="R568" s="34" t="s">
        <v>52</v>
      </c>
      <c r="S568" s="34" t="s">
        <v>52</v>
      </c>
      <c r="T568" s="40" t="s">
        <v>2938</v>
      </c>
      <c r="U568" s="34" t="s">
        <v>228</v>
      </c>
      <c r="V568" s="34" t="s">
        <v>229</v>
      </c>
      <c r="W568" s="87">
        <v>13408705686</v>
      </c>
      <c r="X568" s="34" t="s">
        <v>56</v>
      </c>
      <c r="Y568" s="107">
        <v>45308</v>
      </c>
      <c r="Z568" s="107">
        <v>45657</v>
      </c>
      <c r="AA568" s="34"/>
      <c r="AB568" s="188" t="s">
        <v>2939</v>
      </c>
      <c r="AC568" s="188"/>
      <c r="AD568" s="34"/>
      <c r="AE568" s="35" t="s">
        <v>56</v>
      </c>
      <c r="AF568" s="34">
        <v>30</v>
      </c>
      <c r="AG568" s="34">
        <v>30</v>
      </c>
      <c r="AH568" s="34"/>
      <c r="AI568" s="34"/>
    </row>
    <row r="569" s="16" customFormat="1" ht="105" hidden="1" customHeight="1" spans="1:35">
      <c r="A569" s="34">
        <v>315</v>
      </c>
      <c r="B569" s="34" t="s">
        <v>864</v>
      </c>
      <c r="C569" s="34" t="s">
        <v>1399</v>
      </c>
      <c r="D569" s="34" t="s">
        <v>2934</v>
      </c>
      <c r="E569" s="34" t="s">
        <v>3205</v>
      </c>
      <c r="F569" s="34" t="s">
        <v>223</v>
      </c>
      <c r="G569" s="34" t="s">
        <v>2412</v>
      </c>
      <c r="H569" s="34" t="s">
        <v>48</v>
      </c>
      <c r="I569" s="59" t="s">
        <v>4540</v>
      </c>
      <c r="J569" s="34">
        <v>30</v>
      </c>
      <c r="K569" s="34">
        <v>30</v>
      </c>
      <c r="L569" s="34"/>
      <c r="M569" s="34"/>
      <c r="N569" s="59" t="s">
        <v>3206</v>
      </c>
      <c r="O569" s="59"/>
      <c r="P569" s="156">
        <v>1380</v>
      </c>
      <c r="Q569" s="34" t="s">
        <v>52</v>
      </c>
      <c r="R569" s="34" t="s">
        <v>52</v>
      </c>
      <c r="S569" s="34" t="s">
        <v>52</v>
      </c>
      <c r="T569" s="40" t="s">
        <v>2938</v>
      </c>
      <c r="U569" s="34" t="s">
        <v>228</v>
      </c>
      <c r="V569" s="34" t="s">
        <v>229</v>
      </c>
      <c r="W569" s="87">
        <v>13408705686</v>
      </c>
      <c r="X569" s="34" t="s">
        <v>56</v>
      </c>
      <c r="Y569" s="107">
        <v>45309</v>
      </c>
      <c r="Z569" s="107">
        <v>45657</v>
      </c>
      <c r="AA569" s="34"/>
      <c r="AB569" s="188" t="s">
        <v>2939</v>
      </c>
      <c r="AC569" s="188"/>
      <c r="AD569" s="34"/>
      <c r="AE569" s="35" t="s">
        <v>56</v>
      </c>
      <c r="AF569" s="34">
        <v>30</v>
      </c>
      <c r="AG569" s="34">
        <v>30</v>
      </c>
      <c r="AH569" s="34"/>
      <c r="AI569" s="34"/>
    </row>
    <row r="570" s="16" customFormat="1" ht="105" hidden="1" customHeight="1" spans="1:35">
      <c r="A570" s="33">
        <v>316</v>
      </c>
      <c r="B570" s="34" t="s">
        <v>864</v>
      </c>
      <c r="C570" s="34" t="s">
        <v>1399</v>
      </c>
      <c r="D570" s="34" t="s">
        <v>2934</v>
      </c>
      <c r="E570" s="34" t="s">
        <v>3207</v>
      </c>
      <c r="F570" s="34" t="s">
        <v>223</v>
      </c>
      <c r="G570" s="34" t="s">
        <v>3208</v>
      </c>
      <c r="H570" s="34" t="s">
        <v>48</v>
      </c>
      <c r="I570" s="59" t="s">
        <v>4540</v>
      </c>
      <c r="J570" s="34">
        <v>30</v>
      </c>
      <c r="K570" s="34">
        <v>30</v>
      </c>
      <c r="L570" s="34"/>
      <c r="M570" s="34"/>
      <c r="N570" s="59" t="s">
        <v>3209</v>
      </c>
      <c r="O570" s="59"/>
      <c r="P570" s="156">
        <v>1169</v>
      </c>
      <c r="Q570" s="34" t="s">
        <v>52</v>
      </c>
      <c r="R570" s="34" t="s">
        <v>52</v>
      </c>
      <c r="S570" s="34" t="s">
        <v>52</v>
      </c>
      <c r="T570" s="40" t="s">
        <v>2938</v>
      </c>
      <c r="U570" s="34" t="s">
        <v>228</v>
      </c>
      <c r="V570" s="34" t="s">
        <v>229</v>
      </c>
      <c r="W570" s="87">
        <v>13408705686</v>
      </c>
      <c r="X570" s="34" t="s">
        <v>56</v>
      </c>
      <c r="Y570" s="107">
        <v>45309</v>
      </c>
      <c r="Z570" s="107">
        <v>45657</v>
      </c>
      <c r="AA570" s="34"/>
      <c r="AB570" s="188" t="s">
        <v>2939</v>
      </c>
      <c r="AC570" s="188"/>
      <c r="AD570" s="34"/>
      <c r="AE570" s="35" t="s">
        <v>56</v>
      </c>
      <c r="AF570" s="34">
        <v>30</v>
      </c>
      <c r="AG570" s="34">
        <v>30</v>
      </c>
      <c r="AH570" s="34"/>
      <c r="AI570" s="34"/>
    </row>
    <row r="571" s="16" customFormat="1" ht="105" hidden="1" customHeight="1" spans="1:35">
      <c r="A571" s="34">
        <v>317</v>
      </c>
      <c r="B571" s="34" t="s">
        <v>864</v>
      </c>
      <c r="C571" s="34" t="s">
        <v>1399</v>
      </c>
      <c r="D571" s="34" t="s">
        <v>2934</v>
      </c>
      <c r="E571" s="34" t="s">
        <v>3210</v>
      </c>
      <c r="F571" s="34" t="s">
        <v>223</v>
      </c>
      <c r="G571" s="34" t="s">
        <v>239</v>
      </c>
      <c r="H571" s="34" t="s">
        <v>48</v>
      </c>
      <c r="I571" s="59" t="s">
        <v>4540</v>
      </c>
      <c r="J571" s="34">
        <v>30</v>
      </c>
      <c r="K571" s="34">
        <v>30</v>
      </c>
      <c r="L571" s="34"/>
      <c r="M571" s="34"/>
      <c r="N571" s="59" t="s">
        <v>3211</v>
      </c>
      <c r="O571" s="59"/>
      <c r="P571" s="156">
        <v>2148</v>
      </c>
      <c r="Q571" s="34" t="s">
        <v>52</v>
      </c>
      <c r="R571" s="34" t="s">
        <v>52</v>
      </c>
      <c r="S571" s="34" t="s">
        <v>52</v>
      </c>
      <c r="T571" s="40" t="s">
        <v>2938</v>
      </c>
      <c r="U571" s="34" t="s">
        <v>228</v>
      </c>
      <c r="V571" s="34" t="s">
        <v>229</v>
      </c>
      <c r="W571" s="87">
        <v>13408705686</v>
      </c>
      <c r="X571" s="34" t="s">
        <v>56</v>
      </c>
      <c r="Y571" s="107">
        <v>45309</v>
      </c>
      <c r="Z571" s="107">
        <v>45657</v>
      </c>
      <c r="AA571" s="34"/>
      <c r="AB571" s="188" t="s">
        <v>2939</v>
      </c>
      <c r="AC571" s="188"/>
      <c r="AD571" s="34"/>
      <c r="AE571" s="35" t="s">
        <v>56</v>
      </c>
      <c r="AF571" s="34">
        <v>30</v>
      </c>
      <c r="AG571" s="34">
        <v>30</v>
      </c>
      <c r="AH571" s="34"/>
      <c r="AI571" s="34"/>
    </row>
    <row r="572" s="16" customFormat="1" ht="100" hidden="1" customHeight="1" spans="1:35">
      <c r="A572" s="34">
        <v>318</v>
      </c>
      <c r="B572" s="34" t="s">
        <v>864</v>
      </c>
      <c r="C572" s="34" t="s">
        <v>1399</v>
      </c>
      <c r="D572" s="34" t="s">
        <v>2934</v>
      </c>
      <c r="E572" s="34" t="s">
        <v>3212</v>
      </c>
      <c r="F572" s="34" t="s">
        <v>223</v>
      </c>
      <c r="G572" s="34" t="s">
        <v>3213</v>
      </c>
      <c r="H572" s="34" t="s">
        <v>48</v>
      </c>
      <c r="I572" s="59" t="s">
        <v>4540</v>
      </c>
      <c r="J572" s="34">
        <v>30</v>
      </c>
      <c r="K572" s="34">
        <v>30</v>
      </c>
      <c r="L572" s="34"/>
      <c r="M572" s="34"/>
      <c r="N572" s="59" t="s">
        <v>3214</v>
      </c>
      <c r="O572" s="59"/>
      <c r="P572" s="156">
        <v>1532</v>
      </c>
      <c r="Q572" s="34" t="s">
        <v>52</v>
      </c>
      <c r="R572" s="34" t="s">
        <v>52</v>
      </c>
      <c r="S572" s="34" t="s">
        <v>52</v>
      </c>
      <c r="T572" s="40" t="s">
        <v>2938</v>
      </c>
      <c r="U572" s="34" t="s">
        <v>228</v>
      </c>
      <c r="V572" s="34" t="s">
        <v>229</v>
      </c>
      <c r="W572" s="87">
        <v>13408705686</v>
      </c>
      <c r="X572" s="34" t="s">
        <v>56</v>
      </c>
      <c r="Y572" s="107">
        <v>45309</v>
      </c>
      <c r="Z572" s="107">
        <v>45657</v>
      </c>
      <c r="AA572" s="34"/>
      <c r="AB572" s="188" t="s">
        <v>2939</v>
      </c>
      <c r="AC572" s="188"/>
      <c r="AD572" s="34"/>
      <c r="AE572" s="35" t="s">
        <v>56</v>
      </c>
      <c r="AF572" s="34">
        <v>30</v>
      </c>
      <c r="AG572" s="34">
        <v>30</v>
      </c>
      <c r="AH572" s="34"/>
      <c r="AI572" s="34"/>
    </row>
    <row r="573" s="16" customFormat="1" ht="100" hidden="1" customHeight="1" spans="1:35">
      <c r="A573" s="33">
        <v>319</v>
      </c>
      <c r="B573" s="34" t="s">
        <v>864</v>
      </c>
      <c r="C573" s="34" t="s">
        <v>1399</v>
      </c>
      <c r="D573" s="34" t="s">
        <v>2934</v>
      </c>
      <c r="E573" s="34" t="s">
        <v>3215</v>
      </c>
      <c r="F573" s="34" t="s">
        <v>223</v>
      </c>
      <c r="G573" s="34" t="s">
        <v>2880</v>
      </c>
      <c r="H573" s="34" t="s">
        <v>48</v>
      </c>
      <c r="I573" s="59" t="s">
        <v>4540</v>
      </c>
      <c r="J573" s="34">
        <v>30</v>
      </c>
      <c r="K573" s="34">
        <v>30</v>
      </c>
      <c r="L573" s="34"/>
      <c r="M573" s="34"/>
      <c r="N573" s="59" t="s">
        <v>3216</v>
      </c>
      <c r="O573" s="59"/>
      <c r="P573" s="156">
        <v>1335</v>
      </c>
      <c r="Q573" s="34" t="s">
        <v>52</v>
      </c>
      <c r="R573" s="34" t="s">
        <v>52</v>
      </c>
      <c r="S573" s="34" t="s">
        <v>52</v>
      </c>
      <c r="T573" s="40" t="s">
        <v>2938</v>
      </c>
      <c r="U573" s="34" t="s">
        <v>228</v>
      </c>
      <c r="V573" s="34" t="s">
        <v>229</v>
      </c>
      <c r="W573" s="87">
        <v>13408705686</v>
      </c>
      <c r="X573" s="34" t="s">
        <v>56</v>
      </c>
      <c r="Y573" s="107">
        <v>45309</v>
      </c>
      <c r="Z573" s="107">
        <v>45657</v>
      </c>
      <c r="AA573" s="34"/>
      <c r="AB573" s="188" t="s">
        <v>2939</v>
      </c>
      <c r="AC573" s="188"/>
      <c r="AD573" s="34"/>
      <c r="AE573" s="35" t="s">
        <v>56</v>
      </c>
      <c r="AF573" s="34">
        <v>30</v>
      </c>
      <c r="AG573" s="34">
        <v>30</v>
      </c>
      <c r="AH573" s="34"/>
      <c r="AI573" s="34"/>
    </row>
    <row r="574" s="16" customFormat="1" ht="100" hidden="1" customHeight="1" spans="1:35">
      <c r="A574" s="34">
        <v>320</v>
      </c>
      <c r="B574" s="34" t="s">
        <v>864</v>
      </c>
      <c r="C574" s="34" t="s">
        <v>1399</v>
      </c>
      <c r="D574" s="34" t="s">
        <v>2934</v>
      </c>
      <c r="E574" s="34" t="s">
        <v>3217</v>
      </c>
      <c r="F574" s="34" t="s">
        <v>223</v>
      </c>
      <c r="G574" s="34" t="s">
        <v>2884</v>
      </c>
      <c r="H574" s="34" t="s">
        <v>48</v>
      </c>
      <c r="I574" s="59" t="s">
        <v>4540</v>
      </c>
      <c r="J574" s="34">
        <v>30</v>
      </c>
      <c r="K574" s="34">
        <v>30</v>
      </c>
      <c r="L574" s="34"/>
      <c r="M574" s="34"/>
      <c r="N574" s="59" t="s">
        <v>3218</v>
      </c>
      <c r="O574" s="59"/>
      <c r="P574" s="156">
        <v>1264</v>
      </c>
      <c r="Q574" s="34" t="s">
        <v>52</v>
      </c>
      <c r="R574" s="34" t="s">
        <v>52</v>
      </c>
      <c r="S574" s="34" t="s">
        <v>52</v>
      </c>
      <c r="T574" s="40" t="s">
        <v>2938</v>
      </c>
      <c r="U574" s="34" t="s">
        <v>228</v>
      </c>
      <c r="V574" s="34" t="s">
        <v>229</v>
      </c>
      <c r="W574" s="87">
        <v>13408705686</v>
      </c>
      <c r="X574" s="34" t="s">
        <v>56</v>
      </c>
      <c r="Y574" s="107">
        <v>45309</v>
      </c>
      <c r="Z574" s="107">
        <v>45657</v>
      </c>
      <c r="AA574" s="34"/>
      <c r="AB574" s="188" t="s">
        <v>2939</v>
      </c>
      <c r="AC574" s="188"/>
      <c r="AD574" s="34"/>
      <c r="AE574" s="35" t="s">
        <v>56</v>
      </c>
      <c r="AF574" s="34">
        <v>30</v>
      </c>
      <c r="AG574" s="34">
        <v>30</v>
      </c>
      <c r="AH574" s="34"/>
      <c r="AI574" s="34"/>
    </row>
    <row r="575" s="16" customFormat="1" ht="102" hidden="1" spans="1:35">
      <c r="A575" s="34">
        <v>321</v>
      </c>
      <c r="B575" s="34" t="s">
        <v>864</v>
      </c>
      <c r="C575" s="34" t="s">
        <v>1399</v>
      </c>
      <c r="D575" s="34" t="s">
        <v>2934</v>
      </c>
      <c r="E575" s="34" t="s">
        <v>3219</v>
      </c>
      <c r="F575" s="34" t="s">
        <v>292</v>
      </c>
      <c r="G575" s="34" t="s">
        <v>915</v>
      </c>
      <c r="H575" s="34" t="s">
        <v>48</v>
      </c>
      <c r="I575" s="59" t="s">
        <v>3220</v>
      </c>
      <c r="J575" s="34">
        <v>30</v>
      </c>
      <c r="K575" s="34">
        <v>30</v>
      </c>
      <c r="L575" s="34"/>
      <c r="M575" s="34"/>
      <c r="N575" s="59" t="s">
        <v>3221</v>
      </c>
      <c r="O575" s="59"/>
      <c r="P575" s="156">
        <v>1147</v>
      </c>
      <c r="Q575" s="34" t="s">
        <v>52</v>
      </c>
      <c r="R575" s="34" t="s">
        <v>52</v>
      </c>
      <c r="S575" s="34" t="s">
        <v>52</v>
      </c>
      <c r="T575" s="40" t="s">
        <v>2938</v>
      </c>
      <c r="U575" s="34" t="s">
        <v>297</v>
      </c>
      <c r="V575" s="34" t="s">
        <v>298</v>
      </c>
      <c r="W575" s="87">
        <v>18008741541</v>
      </c>
      <c r="X575" s="34" t="s">
        <v>56</v>
      </c>
      <c r="Y575" s="107">
        <v>45310</v>
      </c>
      <c r="Z575" s="107">
        <v>45657</v>
      </c>
      <c r="AA575" s="34"/>
      <c r="AB575" s="188" t="s">
        <v>2939</v>
      </c>
      <c r="AC575" s="188"/>
      <c r="AD575" s="34"/>
      <c r="AE575" s="35" t="s">
        <v>56</v>
      </c>
      <c r="AF575" s="34">
        <v>30</v>
      </c>
      <c r="AG575" s="34">
        <v>30</v>
      </c>
      <c r="AH575" s="34"/>
      <c r="AI575" s="34"/>
    </row>
    <row r="576" s="16" customFormat="1" ht="102" hidden="1" spans="1:35">
      <c r="A576" s="33">
        <v>322</v>
      </c>
      <c r="B576" s="34" t="s">
        <v>864</v>
      </c>
      <c r="C576" s="34" t="s">
        <v>1399</v>
      </c>
      <c r="D576" s="34" t="s">
        <v>2934</v>
      </c>
      <c r="E576" s="34" t="s">
        <v>3222</v>
      </c>
      <c r="F576" s="34" t="s">
        <v>292</v>
      </c>
      <c r="G576" s="34" t="s">
        <v>3223</v>
      </c>
      <c r="H576" s="34" t="s">
        <v>48</v>
      </c>
      <c r="I576" s="59" t="s">
        <v>3224</v>
      </c>
      <c r="J576" s="34">
        <v>30</v>
      </c>
      <c r="K576" s="34">
        <v>30</v>
      </c>
      <c r="L576" s="34"/>
      <c r="M576" s="34"/>
      <c r="N576" s="59" t="s">
        <v>3225</v>
      </c>
      <c r="O576" s="59"/>
      <c r="P576" s="156">
        <v>951</v>
      </c>
      <c r="Q576" s="34" t="s">
        <v>52</v>
      </c>
      <c r="R576" s="34" t="s">
        <v>52</v>
      </c>
      <c r="S576" s="34" t="s">
        <v>52</v>
      </c>
      <c r="T576" s="40" t="s">
        <v>2938</v>
      </c>
      <c r="U576" s="34" t="s">
        <v>297</v>
      </c>
      <c r="V576" s="34" t="s">
        <v>298</v>
      </c>
      <c r="W576" s="87">
        <v>18008741541</v>
      </c>
      <c r="X576" s="34" t="s">
        <v>56</v>
      </c>
      <c r="Y576" s="107">
        <v>45310</v>
      </c>
      <c r="Z576" s="107">
        <v>45657</v>
      </c>
      <c r="AA576" s="34"/>
      <c r="AB576" s="188" t="s">
        <v>2939</v>
      </c>
      <c r="AC576" s="188"/>
      <c r="AD576" s="34"/>
      <c r="AE576" s="35" t="s">
        <v>56</v>
      </c>
      <c r="AF576" s="34">
        <v>30</v>
      </c>
      <c r="AG576" s="34">
        <v>30</v>
      </c>
      <c r="AH576" s="34"/>
      <c r="AI576" s="34"/>
    </row>
    <row r="577" s="16" customFormat="1" ht="89" hidden="1" customHeight="1" spans="1:35">
      <c r="A577" s="34">
        <v>323</v>
      </c>
      <c r="B577" s="34" t="s">
        <v>864</v>
      </c>
      <c r="C577" s="34" t="s">
        <v>1399</v>
      </c>
      <c r="D577" s="34" t="s">
        <v>2934</v>
      </c>
      <c r="E577" s="34" t="s">
        <v>3226</v>
      </c>
      <c r="F577" s="34" t="s">
        <v>292</v>
      </c>
      <c r="G577" s="34" t="s">
        <v>2532</v>
      </c>
      <c r="H577" s="34" t="s">
        <v>48</v>
      </c>
      <c r="I577" s="59" t="s">
        <v>3227</v>
      </c>
      <c r="J577" s="34">
        <v>30</v>
      </c>
      <c r="K577" s="34">
        <v>30</v>
      </c>
      <c r="L577" s="34"/>
      <c r="M577" s="34"/>
      <c r="N577" s="59" t="s">
        <v>3228</v>
      </c>
      <c r="O577" s="59"/>
      <c r="P577" s="156">
        <v>827</v>
      </c>
      <c r="Q577" s="34" t="s">
        <v>52</v>
      </c>
      <c r="R577" s="34" t="s">
        <v>52</v>
      </c>
      <c r="S577" s="34" t="s">
        <v>52</v>
      </c>
      <c r="T577" s="40" t="s">
        <v>2938</v>
      </c>
      <c r="U577" s="34" t="s">
        <v>297</v>
      </c>
      <c r="V577" s="34" t="s">
        <v>298</v>
      </c>
      <c r="W577" s="87">
        <v>18008741541</v>
      </c>
      <c r="X577" s="34" t="s">
        <v>56</v>
      </c>
      <c r="Y577" s="107">
        <v>45310</v>
      </c>
      <c r="Z577" s="107">
        <v>45657</v>
      </c>
      <c r="AA577" s="34"/>
      <c r="AB577" s="188" t="s">
        <v>2939</v>
      </c>
      <c r="AC577" s="188"/>
      <c r="AD577" s="34"/>
      <c r="AE577" s="35" t="s">
        <v>56</v>
      </c>
      <c r="AF577" s="34">
        <v>30</v>
      </c>
      <c r="AG577" s="34">
        <v>30</v>
      </c>
      <c r="AH577" s="34"/>
      <c r="AI577" s="34"/>
    </row>
    <row r="578" s="16" customFormat="1" ht="89.25" hidden="1" spans="1:35">
      <c r="A578" s="34">
        <v>324</v>
      </c>
      <c r="B578" s="34" t="s">
        <v>864</v>
      </c>
      <c r="C578" s="34" t="s">
        <v>1399</v>
      </c>
      <c r="D578" s="34" t="s">
        <v>2934</v>
      </c>
      <c r="E578" s="34" t="s">
        <v>3229</v>
      </c>
      <c r="F578" s="34" t="s">
        <v>292</v>
      </c>
      <c r="G578" s="34" t="s">
        <v>2546</v>
      </c>
      <c r="H578" s="34" t="s">
        <v>48</v>
      </c>
      <c r="I578" s="59" t="s">
        <v>3230</v>
      </c>
      <c r="J578" s="34">
        <v>30</v>
      </c>
      <c r="K578" s="34">
        <v>30</v>
      </c>
      <c r="L578" s="34"/>
      <c r="M578" s="34"/>
      <c r="N578" s="59" t="s">
        <v>3231</v>
      </c>
      <c r="O578" s="59"/>
      <c r="P578" s="156">
        <v>619</v>
      </c>
      <c r="Q578" s="34" t="s">
        <v>52</v>
      </c>
      <c r="R578" s="34" t="s">
        <v>52</v>
      </c>
      <c r="S578" s="34" t="s">
        <v>52</v>
      </c>
      <c r="T578" s="40" t="s">
        <v>2938</v>
      </c>
      <c r="U578" s="34" t="s">
        <v>297</v>
      </c>
      <c r="V578" s="34" t="s">
        <v>298</v>
      </c>
      <c r="W578" s="87">
        <v>18008741541</v>
      </c>
      <c r="X578" s="34" t="s">
        <v>56</v>
      </c>
      <c r="Y578" s="107">
        <v>45310</v>
      </c>
      <c r="Z578" s="107">
        <v>45657</v>
      </c>
      <c r="AA578" s="34"/>
      <c r="AB578" s="188" t="s">
        <v>2939</v>
      </c>
      <c r="AC578" s="188"/>
      <c r="AD578" s="34"/>
      <c r="AE578" s="35" t="s">
        <v>56</v>
      </c>
      <c r="AF578" s="34">
        <v>30</v>
      </c>
      <c r="AG578" s="34">
        <v>30</v>
      </c>
      <c r="AH578" s="34"/>
      <c r="AI578" s="34"/>
    </row>
    <row r="579" s="16" customFormat="1" ht="88" hidden="1" customHeight="1" spans="1:35">
      <c r="A579" s="33">
        <v>325</v>
      </c>
      <c r="B579" s="34" t="s">
        <v>864</v>
      </c>
      <c r="C579" s="34" t="s">
        <v>1399</v>
      </c>
      <c r="D579" s="34" t="s">
        <v>2934</v>
      </c>
      <c r="E579" s="34" t="s">
        <v>3232</v>
      </c>
      <c r="F579" s="34" t="s">
        <v>292</v>
      </c>
      <c r="G579" s="34" t="s">
        <v>2536</v>
      </c>
      <c r="H579" s="34" t="s">
        <v>48</v>
      </c>
      <c r="I579" s="59" t="s">
        <v>3233</v>
      </c>
      <c r="J579" s="34">
        <v>30</v>
      </c>
      <c r="K579" s="34">
        <v>30</v>
      </c>
      <c r="L579" s="34"/>
      <c r="M579" s="34"/>
      <c r="N579" s="59" t="s">
        <v>3234</v>
      </c>
      <c r="O579" s="59"/>
      <c r="P579" s="156">
        <v>1082</v>
      </c>
      <c r="Q579" s="34" t="s">
        <v>52</v>
      </c>
      <c r="R579" s="34" t="s">
        <v>52</v>
      </c>
      <c r="S579" s="34" t="s">
        <v>52</v>
      </c>
      <c r="T579" s="40" t="s">
        <v>2938</v>
      </c>
      <c r="U579" s="34" t="s">
        <v>297</v>
      </c>
      <c r="V579" s="34" t="s">
        <v>298</v>
      </c>
      <c r="W579" s="87">
        <v>18008741541</v>
      </c>
      <c r="X579" s="34" t="s">
        <v>56</v>
      </c>
      <c r="Y579" s="107">
        <v>45310</v>
      </c>
      <c r="Z579" s="107">
        <v>45657</v>
      </c>
      <c r="AA579" s="34"/>
      <c r="AB579" s="188" t="s">
        <v>2939</v>
      </c>
      <c r="AC579" s="188"/>
      <c r="AD579" s="34"/>
      <c r="AE579" s="35" t="s">
        <v>56</v>
      </c>
      <c r="AF579" s="34">
        <v>30</v>
      </c>
      <c r="AG579" s="34">
        <v>30</v>
      </c>
      <c r="AH579" s="34"/>
      <c r="AI579" s="34"/>
    </row>
    <row r="580" s="16" customFormat="1" ht="89.25" hidden="1" spans="1:35">
      <c r="A580" s="34">
        <v>326</v>
      </c>
      <c r="B580" s="34" t="s">
        <v>864</v>
      </c>
      <c r="C580" s="34" t="s">
        <v>1399</v>
      </c>
      <c r="D580" s="34" t="s">
        <v>2934</v>
      </c>
      <c r="E580" s="34" t="s">
        <v>3235</v>
      </c>
      <c r="F580" s="34" t="s">
        <v>179</v>
      </c>
      <c r="G580" s="34" t="s">
        <v>2416</v>
      </c>
      <c r="H580" s="34" t="s">
        <v>48</v>
      </c>
      <c r="I580" s="59" t="s">
        <v>3236</v>
      </c>
      <c r="J580" s="34">
        <v>30</v>
      </c>
      <c r="K580" s="34">
        <v>30</v>
      </c>
      <c r="L580" s="34"/>
      <c r="M580" s="34"/>
      <c r="N580" s="59" t="s">
        <v>3237</v>
      </c>
      <c r="O580" s="59"/>
      <c r="P580" s="156">
        <v>1289</v>
      </c>
      <c r="Q580" s="34" t="s">
        <v>52</v>
      </c>
      <c r="R580" s="34" t="s">
        <v>52</v>
      </c>
      <c r="S580" s="34" t="s">
        <v>52</v>
      </c>
      <c r="T580" s="40" t="s">
        <v>2938</v>
      </c>
      <c r="U580" s="34" t="s">
        <v>184</v>
      </c>
      <c r="V580" s="34" t="s">
        <v>196</v>
      </c>
      <c r="W580" s="87">
        <v>13988995182</v>
      </c>
      <c r="X580" s="34" t="s">
        <v>56</v>
      </c>
      <c r="Y580" s="107">
        <v>45312</v>
      </c>
      <c r="Z580" s="107">
        <v>45657</v>
      </c>
      <c r="AA580" s="34"/>
      <c r="AB580" s="188" t="s">
        <v>2939</v>
      </c>
      <c r="AC580" s="188"/>
      <c r="AD580" s="34"/>
      <c r="AE580" s="35" t="s">
        <v>56</v>
      </c>
      <c r="AF580" s="34">
        <v>30</v>
      </c>
      <c r="AG580" s="34">
        <v>30</v>
      </c>
      <c r="AH580" s="34"/>
      <c r="AI580" s="34"/>
    </row>
    <row r="581" s="16" customFormat="1" ht="89.25" hidden="1" spans="1:35">
      <c r="A581" s="34">
        <v>327</v>
      </c>
      <c r="B581" s="34" t="s">
        <v>864</v>
      </c>
      <c r="C581" s="34" t="s">
        <v>1399</v>
      </c>
      <c r="D581" s="34" t="s">
        <v>2934</v>
      </c>
      <c r="E581" s="34" t="s">
        <v>3238</v>
      </c>
      <c r="F581" s="34" t="s">
        <v>179</v>
      </c>
      <c r="G581" s="34" t="s">
        <v>3239</v>
      </c>
      <c r="H581" s="34" t="s">
        <v>48</v>
      </c>
      <c r="I581" s="59" t="s">
        <v>3240</v>
      </c>
      <c r="J581" s="34">
        <v>30</v>
      </c>
      <c r="K581" s="34">
        <v>30</v>
      </c>
      <c r="L581" s="34"/>
      <c r="M581" s="34"/>
      <c r="N581" s="59" t="s">
        <v>3241</v>
      </c>
      <c r="O581" s="59"/>
      <c r="P581" s="156">
        <v>1566</v>
      </c>
      <c r="Q581" s="34" t="s">
        <v>52</v>
      </c>
      <c r="R581" s="34" t="s">
        <v>52</v>
      </c>
      <c r="S581" s="34" t="s">
        <v>52</v>
      </c>
      <c r="T581" s="40" t="s">
        <v>2938</v>
      </c>
      <c r="U581" s="34" t="s">
        <v>184</v>
      </c>
      <c r="V581" s="34" t="s">
        <v>196</v>
      </c>
      <c r="W581" s="87">
        <v>13988995182</v>
      </c>
      <c r="X581" s="34" t="s">
        <v>56</v>
      </c>
      <c r="Y581" s="107">
        <v>45313</v>
      </c>
      <c r="Z581" s="107">
        <v>45657</v>
      </c>
      <c r="AA581" s="34"/>
      <c r="AB581" s="188" t="s">
        <v>2939</v>
      </c>
      <c r="AC581" s="188"/>
      <c r="AD581" s="34"/>
      <c r="AE581" s="35" t="s">
        <v>56</v>
      </c>
      <c r="AF581" s="34">
        <v>30</v>
      </c>
      <c r="AG581" s="34">
        <v>30</v>
      </c>
      <c r="AH581" s="34"/>
      <c r="AI581" s="34"/>
    </row>
    <row r="582" s="16" customFormat="1" ht="89.25" hidden="1" spans="1:35">
      <c r="A582" s="33">
        <v>328</v>
      </c>
      <c r="B582" s="34" t="s">
        <v>864</v>
      </c>
      <c r="C582" s="34" t="s">
        <v>1399</v>
      </c>
      <c r="D582" s="34" t="s">
        <v>2934</v>
      </c>
      <c r="E582" s="34" t="s">
        <v>3242</v>
      </c>
      <c r="F582" s="34" t="s">
        <v>179</v>
      </c>
      <c r="G582" s="34" t="s">
        <v>2420</v>
      </c>
      <c r="H582" s="34" t="s">
        <v>48</v>
      </c>
      <c r="I582" s="59" t="s">
        <v>3243</v>
      </c>
      <c r="J582" s="34">
        <v>30</v>
      </c>
      <c r="K582" s="34">
        <v>30</v>
      </c>
      <c r="L582" s="34"/>
      <c r="M582" s="34"/>
      <c r="N582" s="59" t="s">
        <v>3244</v>
      </c>
      <c r="O582" s="59"/>
      <c r="P582" s="156">
        <v>1450</v>
      </c>
      <c r="Q582" s="34" t="s">
        <v>52</v>
      </c>
      <c r="R582" s="34" t="s">
        <v>52</v>
      </c>
      <c r="S582" s="34" t="s">
        <v>52</v>
      </c>
      <c r="T582" s="40" t="s">
        <v>2938</v>
      </c>
      <c r="U582" s="34" t="s">
        <v>184</v>
      </c>
      <c r="V582" s="34" t="s">
        <v>196</v>
      </c>
      <c r="W582" s="87">
        <v>13988995182</v>
      </c>
      <c r="X582" s="34" t="s">
        <v>56</v>
      </c>
      <c r="Y582" s="107">
        <v>45314</v>
      </c>
      <c r="Z582" s="107">
        <v>45657</v>
      </c>
      <c r="AA582" s="34"/>
      <c r="AB582" s="188" t="s">
        <v>2939</v>
      </c>
      <c r="AC582" s="188"/>
      <c r="AD582" s="34"/>
      <c r="AE582" s="35" t="s">
        <v>56</v>
      </c>
      <c r="AF582" s="34">
        <v>30</v>
      </c>
      <c r="AG582" s="34">
        <v>30</v>
      </c>
      <c r="AH582" s="34"/>
      <c r="AI582" s="34"/>
    </row>
    <row r="583" s="16" customFormat="1" ht="89.25" hidden="1" spans="1:35">
      <c r="A583" s="34">
        <v>329</v>
      </c>
      <c r="B583" s="34" t="s">
        <v>864</v>
      </c>
      <c r="C583" s="34" t="s">
        <v>1399</v>
      </c>
      <c r="D583" s="34" t="s">
        <v>2934</v>
      </c>
      <c r="E583" s="34" t="s">
        <v>3245</v>
      </c>
      <c r="F583" s="34" t="s">
        <v>179</v>
      </c>
      <c r="G583" s="34" t="s">
        <v>3246</v>
      </c>
      <c r="H583" s="34" t="s">
        <v>48</v>
      </c>
      <c r="I583" s="59" t="s">
        <v>3247</v>
      </c>
      <c r="J583" s="34">
        <v>30</v>
      </c>
      <c r="K583" s="34">
        <v>30</v>
      </c>
      <c r="L583" s="34"/>
      <c r="M583" s="34"/>
      <c r="N583" s="59" t="s">
        <v>3248</v>
      </c>
      <c r="O583" s="59"/>
      <c r="P583" s="156">
        <v>1060</v>
      </c>
      <c r="Q583" s="34" t="s">
        <v>52</v>
      </c>
      <c r="R583" s="34" t="s">
        <v>52</v>
      </c>
      <c r="S583" s="34" t="s">
        <v>52</v>
      </c>
      <c r="T583" s="40" t="s">
        <v>2938</v>
      </c>
      <c r="U583" s="34" t="s">
        <v>184</v>
      </c>
      <c r="V583" s="34" t="s">
        <v>196</v>
      </c>
      <c r="W583" s="87">
        <v>13988995182</v>
      </c>
      <c r="X583" s="34" t="s">
        <v>56</v>
      </c>
      <c r="Y583" s="107">
        <v>45315</v>
      </c>
      <c r="Z583" s="107">
        <v>45657</v>
      </c>
      <c r="AA583" s="34"/>
      <c r="AB583" s="188" t="s">
        <v>2939</v>
      </c>
      <c r="AC583" s="188"/>
      <c r="AD583" s="34"/>
      <c r="AE583" s="35" t="s">
        <v>56</v>
      </c>
      <c r="AF583" s="34">
        <v>30</v>
      </c>
      <c r="AG583" s="34">
        <v>30</v>
      </c>
      <c r="AH583" s="34"/>
      <c r="AI583" s="34"/>
    </row>
    <row r="584" s="16" customFormat="1" ht="89.25" hidden="1" spans="1:35">
      <c r="A584" s="34">
        <v>330</v>
      </c>
      <c r="B584" s="34" t="s">
        <v>864</v>
      </c>
      <c r="C584" s="34" t="s">
        <v>1399</v>
      </c>
      <c r="D584" s="34" t="s">
        <v>2934</v>
      </c>
      <c r="E584" s="34" t="s">
        <v>3249</v>
      </c>
      <c r="F584" s="34" t="s">
        <v>179</v>
      </c>
      <c r="G584" s="34" t="s">
        <v>3250</v>
      </c>
      <c r="H584" s="34" t="s">
        <v>48</v>
      </c>
      <c r="I584" s="59" t="s">
        <v>3251</v>
      </c>
      <c r="J584" s="34">
        <v>30</v>
      </c>
      <c r="K584" s="34">
        <v>30</v>
      </c>
      <c r="L584" s="34"/>
      <c r="M584" s="34"/>
      <c r="N584" s="59" t="s">
        <v>3252</v>
      </c>
      <c r="O584" s="59"/>
      <c r="P584" s="156">
        <v>805</v>
      </c>
      <c r="Q584" s="34" t="s">
        <v>52</v>
      </c>
      <c r="R584" s="34" t="s">
        <v>52</v>
      </c>
      <c r="S584" s="34" t="s">
        <v>52</v>
      </c>
      <c r="T584" s="40" t="s">
        <v>2938</v>
      </c>
      <c r="U584" s="34" t="s">
        <v>184</v>
      </c>
      <c r="V584" s="34" t="s">
        <v>196</v>
      </c>
      <c r="W584" s="87">
        <v>13988995182</v>
      </c>
      <c r="X584" s="34" t="s">
        <v>56</v>
      </c>
      <c r="Y584" s="107">
        <v>45316</v>
      </c>
      <c r="Z584" s="107">
        <v>45657</v>
      </c>
      <c r="AA584" s="34"/>
      <c r="AB584" s="188" t="s">
        <v>2939</v>
      </c>
      <c r="AC584" s="188"/>
      <c r="AD584" s="34"/>
      <c r="AE584" s="35" t="s">
        <v>56</v>
      </c>
      <c r="AF584" s="34">
        <v>30</v>
      </c>
      <c r="AG584" s="34">
        <v>30</v>
      </c>
      <c r="AH584" s="34"/>
      <c r="AI584" s="34"/>
    </row>
    <row r="585" s="16" customFormat="1" ht="89.25" hidden="1" spans="1:35">
      <c r="A585" s="33">
        <v>331</v>
      </c>
      <c r="B585" s="34" t="s">
        <v>864</v>
      </c>
      <c r="C585" s="34" t="s">
        <v>1399</v>
      </c>
      <c r="D585" s="34" t="s">
        <v>2934</v>
      </c>
      <c r="E585" s="34" t="s">
        <v>3253</v>
      </c>
      <c r="F585" s="34" t="s">
        <v>179</v>
      </c>
      <c r="G585" s="34" t="s">
        <v>3254</v>
      </c>
      <c r="H585" s="34" t="s">
        <v>48</v>
      </c>
      <c r="I585" s="59" t="s">
        <v>3251</v>
      </c>
      <c r="J585" s="34">
        <v>30</v>
      </c>
      <c r="K585" s="34">
        <v>30</v>
      </c>
      <c r="L585" s="34"/>
      <c r="M585" s="34"/>
      <c r="N585" s="59" t="s">
        <v>3255</v>
      </c>
      <c r="O585" s="59"/>
      <c r="P585" s="156">
        <v>1497</v>
      </c>
      <c r="Q585" s="34" t="s">
        <v>52</v>
      </c>
      <c r="R585" s="34" t="s">
        <v>52</v>
      </c>
      <c r="S585" s="34" t="s">
        <v>52</v>
      </c>
      <c r="T585" s="40" t="s">
        <v>2938</v>
      </c>
      <c r="U585" s="34" t="s">
        <v>184</v>
      </c>
      <c r="V585" s="34" t="s">
        <v>196</v>
      </c>
      <c r="W585" s="87">
        <v>13988995182</v>
      </c>
      <c r="X585" s="34" t="s">
        <v>56</v>
      </c>
      <c r="Y585" s="107">
        <v>45316</v>
      </c>
      <c r="Z585" s="107">
        <v>45657</v>
      </c>
      <c r="AA585" s="34"/>
      <c r="AB585" s="188" t="s">
        <v>2939</v>
      </c>
      <c r="AC585" s="188"/>
      <c r="AD585" s="34"/>
      <c r="AE585" s="35" t="s">
        <v>56</v>
      </c>
      <c r="AF585" s="34">
        <v>30</v>
      </c>
      <c r="AG585" s="34">
        <v>30</v>
      </c>
      <c r="AH585" s="34"/>
      <c r="AI585" s="34"/>
    </row>
    <row r="586" s="16" customFormat="1" ht="89.25" hidden="1" spans="1:35">
      <c r="A586" s="34">
        <v>332</v>
      </c>
      <c r="B586" s="34" t="s">
        <v>864</v>
      </c>
      <c r="C586" s="34" t="s">
        <v>1399</v>
      </c>
      <c r="D586" s="34" t="s">
        <v>2934</v>
      </c>
      <c r="E586" s="34" t="s">
        <v>3256</v>
      </c>
      <c r="F586" s="34" t="s">
        <v>179</v>
      </c>
      <c r="G586" s="34" t="s">
        <v>3257</v>
      </c>
      <c r="H586" s="34" t="s">
        <v>48</v>
      </c>
      <c r="I586" s="59" t="s">
        <v>3258</v>
      </c>
      <c r="J586" s="34">
        <v>30</v>
      </c>
      <c r="K586" s="34">
        <v>30</v>
      </c>
      <c r="L586" s="34"/>
      <c r="M586" s="34"/>
      <c r="N586" s="59" t="s">
        <v>3259</v>
      </c>
      <c r="O586" s="59"/>
      <c r="P586" s="156">
        <v>1868</v>
      </c>
      <c r="Q586" s="34" t="s">
        <v>52</v>
      </c>
      <c r="R586" s="34" t="s">
        <v>52</v>
      </c>
      <c r="S586" s="34" t="s">
        <v>52</v>
      </c>
      <c r="T586" s="40" t="s">
        <v>2938</v>
      </c>
      <c r="U586" s="34" t="s">
        <v>184</v>
      </c>
      <c r="V586" s="34" t="s">
        <v>196</v>
      </c>
      <c r="W586" s="87">
        <v>13988995182</v>
      </c>
      <c r="X586" s="34" t="s">
        <v>56</v>
      </c>
      <c r="Y586" s="107">
        <v>45316</v>
      </c>
      <c r="Z586" s="107">
        <v>45657</v>
      </c>
      <c r="AA586" s="34"/>
      <c r="AB586" s="188" t="s">
        <v>2939</v>
      </c>
      <c r="AC586" s="188"/>
      <c r="AD586" s="34"/>
      <c r="AE586" s="35" t="s">
        <v>56</v>
      </c>
      <c r="AF586" s="34">
        <v>30</v>
      </c>
      <c r="AG586" s="34">
        <v>30</v>
      </c>
      <c r="AH586" s="34"/>
      <c r="AI586" s="34"/>
    </row>
    <row r="587" s="16" customFormat="1" ht="89.25" hidden="1" spans="1:35">
      <c r="A587" s="34">
        <v>333</v>
      </c>
      <c r="B587" s="34" t="s">
        <v>864</v>
      </c>
      <c r="C587" s="34" t="s">
        <v>1399</v>
      </c>
      <c r="D587" s="34" t="s">
        <v>2934</v>
      </c>
      <c r="E587" s="34" t="s">
        <v>3260</v>
      </c>
      <c r="F587" s="34" t="s">
        <v>198</v>
      </c>
      <c r="G587" s="34" t="s">
        <v>4541</v>
      </c>
      <c r="H587" s="34" t="s">
        <v>48</v>
      </c>
      <c r="I587" s="59" t="s">
        <v>3261</v>
      </c>
      <c r="J587" s="34">
        <v>30</v>
      </c>
      <c r="K587" s="34">
        <v>30</v>
      </c>
      <c r="L587" s="34"/>
      <c r="M587" s="34"/>
      <c r="N587" s="59" t="s">
        <v>3262</v>
      </c>
      <c r="O587" s="59"/>
      <c r="P587" s="156">
        <v>3616</v>
      </c>
      <c r="Q587" s="34" t="s">
        <v>52</v>
      </c>
      <c r="R587" s="34" t="s">
        <v>52</v>
      </c>
      <c r="S587" s="34" t="s">
        <v>52</v>
      </c>
      <c r="T587" s="40" t="s">
        <v>2938</v>
      </c>
      <c r="U587" s="34" t="s">
        <v>203</v>
      </c>
      <c r="V587" s="34" t="s">
        <v>204</v>
      </c>
      <c r="W587" s="87">
        <v>15887905588</v>
      </c>
      <c r="X587" s="34" t="s">
        <v>56</v>
      </c>
      <c r="Y587" s="107">
        <v>45317</v>
      </c>
      <c r="Z587" s="107">
        <v>45657</v>
      </c>
      <c r="AA587" s="34"/>
      <c r="AB587" s="188" t="s">
        <v>2939</v>
      </c>
      <c r="AC587" s="188"/>
      <c r="AD587" s="34"/>
      <c r="AE587" s="35" t="s">
        <v>56</v>
      </c>
      <c r="AF587" s="34">
        <v>30</v>
      </c>
      <c r="AG587" s="34">
        <v>30</v>
      </c>
      <c r="AH587" s="34"/>
      <c r="AI587" s="34"/>
    </row>
    <row r="588" s="16" customFormat="1" ht="89.25" hidden="1" spans="1:35">
      <c r="A588" s="33">
        <v>334</v>
      </c>
      <c r="B588" s="34" t="s">
        <v>864</v>
      </c>
      <c r="C588" s="34" t="s">
        <v>1399</v>
      </c>
      <c r="D588" s="34" t="s">
        <v>2934</v>
      </c>
      <c r="E588" s="34" t="s">
        <v>3263</v>
      </c>
      <c r="F588" s="34" t="s">
        <v>198</v>
      </c>
      <c r="G588" s="34" t="s">
        <v>4542</v>
      </c>
      <c r="H588" s="34" t="s">
        <v>48</v>
      </c>
      <c r="I588" s="59" t="s">
        <v>3261</v>
      </c>
      <c r="J588" s="34">
        <v>30</v>
      </c>
      <c r="K588" s="34">
        <v>30</v>
      </c>
      <c r="L588" s="34"/>
      <c r="M588" s="34"/>
      <c r="N588" s="59" t="s">
        <v>3265</v>
      </c>
      <c r="O588" s="59"/>
      <c r="P588" s="156">
        <v>1534</v>
      </c>
      <c r="Q588" s="34" t="s">
        <v>52</v>
      </c>
      <c r="R588" s="34" t="s">
        <v>52</v>
      </c>
      <c r="S588" s="34" t="s">
        <v>52</v>
      </c>
      <c r="T588" s="40" t="s">
        <v>2938</v>
      </c>
      <c r="U588" s="34" t="s">
        <v>203</v>
      </c>
      <c r="V588" s="34" t="s">
        <v>204</v>
      </c>
      <c r="W588" s="87">
        <v>15887905588</v>
      </c>
      <c r="X588" s="34" t="s">
        <v>56</v>
      </c>
      <c r="Y588" s="107">
        <v>45318</v>
      </c>
      <c r="Z588" s="107">
        <v>45657</v>
      </c>
      <c r="AA588" s="34"/>
      <c r="AB588" s="188" t="s">
        <v>2939</v>
      </c>
      <c r="AC588" s="188"/>
      <c r="AD588" s="34"/>
      <c r="AE588" s="35" t="s">
        <v>56</v>
      </c>
      <c r="AF588" s="34">
        <v>30</v>
      </c>
      <c r="AG588" s="34">
        <v>30</v>
      </c>
      <c r="AH588" s="34"/>
      <c r="AI588" s="34"/>
    </row>
    <row r="589" s="16" customFormat="1" ht="89.25" hidden="1" spans="1:35">
      <c r="A589" s="34">
        <v>335</v>
      </c>
      <c r="B589" s="34" t="s">
        <v>864</v>
      </c>
      <c r="C589" s="34" t="s">
        <v>1399</v>
      </c>
      <c r="D589" s="34" t="s">
        <v>2934</v>
      </c>
      <c r="E589" s="34" t="s">
        <v>3266</v>
      </c>
      <c r="F589" s="34" t="s">
        <v>198</v>
      </c>
      <c r="G589" s="34" t="s">
        <v>4543</v>
      </c>
      <c r="H589" s="34" t="s">
        <v>48</v>
      </c>
      <c r="I589" s="59" t="s">
        <v>3267</v>
      </c>
      <c r="J589" s="34">
        <v>30</v>
      </c>
      <c r="K589" s="34">
        <v>30</v>
      </c>
      <c r="L589" s="34"/>
      <c r="M589" s="34"/>
      <c r="N589" s="59" t="s">
        <v>3268</v>
      </c>
      <c r="O589" s="59"/>
      <c r="P589" s="156">
        <v>5213</v>
      </c>
      <c r="Q589" s="34" t="s">
        <v>52</v>
      </c>
      <c r="R589" s="34" t="s">
        <v>52</v>
      </c>
      <c r="S589" s="34" t="s">
        <v>52</v>
      </c>
      <c r="T589" s="40" t="s">
        <v>2938</v>
      </c>
      <c r="U589" s="34" t="s">
        <v>203</v>
      </c>
      <c r="V589" s="34" t="s">
        <v>204</v>
      </c>
      <c r="W589" s="87">
        <v>15887905588</v>
      </c>
      <c r="X589" s="34" t="s">
        <v>56</v>
      </c>
      <c r="Y589" s="107">
        <v>45322</v>
      </c>
      <c r="Z589" s="107">
        <v>45657</v>
      </c>
      <c r="AA589" s="34"/>
      <c r="AB589" s="188" t="s">
        <v>2939</v>
      </c>
      <c r="AC589" s="188"/>
      <c r="AD589" s="34"/>
      <c r="AE589" s="35" t="s">
        <v>56</v>
      </c>
      <c r="AF589" s="34">
        <v>30</v>
      </c>
      <c r="AG589" s="34">
        <v>30</v>
      </c>
      <c r="AH589" s="34"/>
      <c r="AI589" s="34"/>
    </row>
    <row r="590" s="16" customFormat="1" ht="89.25" hidden="1" spans="1:35">
      <c r="A590" s="34">
        <v>336</v>
      </c>
      <c r="B590" s="34" t="s">
        <v>864</v>
      </c>
      <c r="C590" s="34" t="s">
        <v>1399</v>
      </c>
      <c r="D590" s="34" t="s">
        <v>2934</v>
      </c>
      <c r="E590" s="34" t="s">
        <v>3269</v>
      </c>
      <c r="F590" s="34" t="s">
        <v>198</v>
      </c>
      <c r="G590" s="34" t="s">
        <v>4362</v>
      </c>
      <c r="H590" s="34" t="s">
        <v>48</v>
      </c>
      <c r="I590" s="59" t="s">
        <v>3261</v>
      </c>
      <c r="J590" s="34">
        <v>30</v>
      </c>
      <c r="K590" s="34">
        <v>30</v>
      </c>
      <c r="L590" s="34"/>
      <c r="M590" s="34"/>
      <c r="N590" s="59" t="s">
        <v>3270</v>
      </c>
      <c r="O590" s="59"/>
      <c r="P590" s="156">
        <v>1273</v>
      </c>
      <c r="Q590" s="34" t="s">
        <v>52</v>
      </c>
      <c r="R590" s="34" t="s">
        <v>52</v>
      </c>
      <c r="S590" s="34" t="s">
        <v>52</v>
      </c>
      <c r="T590" s="40" t="s">
        <v>2938</v>
      </c>
      <c r="U590" s="34" t="s">
        <v>203</v>
      </c>
      <c r="V590" s="34" t="s">
        <v>204</v>
      </c>
      <c r="W590" s="87">
        <v>15887905588</v>
      </c>
      <c r="X590" s="34" t="s">
        <v>56</v>
      </c>
      <c r="Y590" s="107">
        <v>45322</v>
      </c>
      <c r="Z590" s="107">
        <v>45657</v>
      </c>
      <c r="AA590" s="34"/>
      <c r="AB590" s="188" t="s">
        <v>2939</v>
      </c>
      <c r="AC590" s="188"/>
      <c r="AD590" s="34"/>
      <c r="AE590" s="35" t="s">
        <v>56</v>
      </c>
      <c r="AF590" s="34">
        <v>30</v>
      </c>
      <c r="AG590" s="34">
        <v>30</v>
      </c>
      <c r="AH590" s="34"/>
      <c r="AI590" s="34"/>
    </row>
    <row r="591" s="16" customFormat="1" ht="89.25" hidden="1" spans="1:35">
      <c r="A591" s="33">
        <v>337</v>
      </c>
      <c r="B591" s="34" t="s">
        <v>864</v>
      </c>
      <c r="C591" s="34" t="s">
        <v>1399</v>
      </c>
      <c r="D591" s="34" t="s">
        <v>2934</v>
      </c>
      <c r="E591" s="34" t="s">
        <v>3271</v>
      </c>
      <c r="F591" s="34" t="s">
        <v>198</v>
      </c>
      <c r="G591" s="34" t="s">
        <v>4544</v>
      </c>
      <c r="H591" s="34" t="s">
        <v>48</v>
      </c>
      <c r="I591" s="59" t="s">
        <v>3261</v>
      </c>
      <c r="J591" s="34">
        <v>30</v>
      </c>
      <c r="K591" s="34">
        <v>30</v>
      </c>
      <c r="L591" s="34"/>
      <c r="M591" s="34"/>
      <c r="N591" s="59" t="s">
        <v>3272</v>
      </c>
      <c r="O591" s="59"/>
      <c r="P591" s="156">
        <v>1067</v>
      </c>
      <c r="Q591" s="34" t="s">
        <v>52</v>
      </c>
      <c r="R591" s="34" t="s">
        <v>52</v>
      </c>
      <c r="S591" s="34" t="s">
        <v>52</v>
      </c>
      <c r="T591" s="40" t="s">
        <v>2938</v>
      </c>
      <c r="U591" s="34" t="s">
        <v>203</v>
      </c>
      <c r="V591" s="34" t="s">
        <v>204</v>
      </c>
      <c r="W591" s="87">
        <v>15887905588</v>
      </c>
      <c r="X591" s="34" t="s">
        <v>56</v>
      </c>
      <c r="Y591" s="107">
        <v>45322</v>
      </c>
      <c r="Z591" s="107">
        <v>45657</v>
      </c>
      <c r="AA591" s="34"/>
      <c r="AB591" s="188" t="s">
        <v>2939</v>
      </c>
      <c r="AC591" s="188"/>
      <c r="AD591" s="34"/>
      <c r="AE591" s="35" t="s">
        <v>56</v>
      </c>
      <c r="AF591" s="34">
        <v>30</v>
      </c>
      <c r="AG591" s="34">
        <v>30</v>
      </c>
      <c r="AH591" s="34"/>
      <c r="AI591" s="34"/>
    </row>
    <row r="592" s="16" customFormat="1" ht="89.25" hidden="1" spans="1:35">
      <c r="A592" s="34">
        <v>338</v>
      </c>
      <c r="B592" s="34" t="s">
        <v>864</v>
      </c>
      <c r="C592" s="34" t="s">
        <v>1399</v>
      </c>
      <c r="D592" s="34" t="s">
        <v>2934</v>
      </c>
      <c r="E592" s="34" t="s">
        <v>3273</v>
      </c>
      <c r="F592" s="34" t="s">
        <v>198</v>
      </c>
      <c r="G592" s="34" t="s">
        <v>2595</v>
      </c>
      <c r="H592" s="34" t="s">
        <v>48</v>
      </c>
      <c r="I592" s="59" t="s">
        <v>3261</v>
      </c>
      <c r="J592" s="34">
        <v>30</v>
      </c>
      <c r="K592" s="34">
        <v>30</v>
      </c>
      <c r="L592" s="34"/>
      <c r="M592" s="34"/>
      <c r="N592" s="59" t="s">
        <v>3274</v>
      </c>
      <c r="O592" s="59"/>
      <c r="P592" s="156">
        <v>8437</v>
      </c>
      <c r="Q592" s="34" t="s">
        <v>52</v>
      </c>
      <c r="R592" s="34" t="s">
        <v>52</v>
      </c>
      <c r="S592" s="34" t="s">
        <v>52</v>
      </c>
      <c r="T592" s="40" t="s">
        <v>2938</v>
      </c>
      <c r="U592" s="34" t="s">
        <v>203</v>
      </c>
      <c r="V592" s="34" t="s">
        <v>204</v>
      </c>
      <c r="W592" s="87">
        <v>15887905588</v>
      </c>
      <c r="X592" s="34" t="s">
        <v>56</v>
      </c>
      <c r="Y592" s="107">
        <v>45322</v>
      </c>
      <c r="Z592" s="107">
        <v>45657</v>
      </c>
      <c r="AA592" s="34"/>
      <c r="AB592" s="188" t="s">
        <v>2939</v>
      </c>
      <c r="AC592" s="188"/>
      <c r="AD592" s="34"/>
      <c r="AE592" s="35" t="s">
        <v>56</v>
      </c>
      <c r="AF592" s="34">
        <v>30</v>
      </c>
      <c r="AG592" s="34">
        <v>30</v>
      </c>
      <c r="AH592" s="34"/>
      <c r="AI592" s="34"/>
    </row>
    <row r="593" s="16" customFormat="1" ht="89.25" hidden="1" spans="1:35">
      <c r="A593" s="34">
        <v>339</v>
      </c>
      <c r="B593" s="34" t="s">
        <v>864</v>
      </c>
      <c r="C593" s="34" t="s">
        <v>1399</v>
      </c>
      <c r="D593" s="34" t="s">
        <v>2934</v>
      </c>
      <c r="E593" s="34" t="s">
        <v>3275</v>
      </c>
      <c r="F593" s="34" t="s">
        <v>198</v>
      </c>
      <c r="G593" s="34" t="s">
        <v>457</v>
      </c>
      <c r="H593" s="34" t="s">
        <v>48</v>
      </c>
      <c r="I593" s="59" t="s">
        <v>3261</v>
      </c>
      <c r="J593" s="34">
        <v>30</v>
      </c>
      <c r="K593" s="34">
        <v>30</v>
      </c>
      <c r="L593" s="34"/>
      <c r="M593" s="34"/>
      <c r="N593" s="59" t="s">
        <v>3276</v>
      </c>
      <c r="O593" s="59"/>
      <c r="P593" s="156">
        <v>5653</v>
      </c>
      <c r="Q593" s="34" t="s">
        <v>52</v>
      </c>
      <c r="R593" s="34" t="s">
        <v>52</v>
      </c>
      <c r="S593" s="34" t="s">
        <v>52</v>
      </c>
      <c r="T593" s="40" t="s">
        <v>2938</v>
      </c>
      <c r="U593" s="34" t="s">
        <v>203</v>
      </c>
      <c r="V593" s="34" t="s">
        <v>204</v>
      </c>
      <c r="W593" s="87">
        <v>15887905588</v>
      </c>
      <c r="X593" s="34" t="s">
        <v>56</v>
      </c>
      <c r="Y593" s="107">
        <v>45322</v>
      </c>
      <c r="Z593" s="107">
        <v>45657</v>
      </c>
      <c r="AA593" s="34"/>
      <c r="AB593" s="188" t="s">
        <v>2939</v>
      </c>
      <c r="AC593" s="188"/>
      <c r="AD593" s="34"/>
      <c r="AE593" s="35" t="s">
        <v>56</v>
      </c>
      <c r="AF593" s="34">
        <v>30</v>
      </c>
      <c r="AG593" s="34">
        <v>30</v>
      </c>
      <c r="AH593" s="34"/>
      <c r="AI593" s="34"/>
    </row>
    <row r="594" s="16" customFormat="1" ht="89.25" hidden="1" spans="1:35">
      <c r="A594" s="33">
        <v>340</v>
      </c>
      <c r="B594" s="34" t="s">
        <v>864</v>
      </c>
      <c r="C594" s="34" t="s">
        <v>1399</v>
      </c>
      <c r="D594" s="34" t="s">
        <v>2934</v>
      </c>
      <c r="E594" s="34" t="s">
        <v>3277</v>
      </c>
      <c r="F594" s="34" t="s">
        <v>198</v>
      </c>
      <c r="G594" s="34" t="s">
        <v>687</v>
      </c>
      <c r="H594" s="34" t="s">
        <v>48</v>
      </c>
      <c r="I594" s="59" t="s">
        <v>3261</v>
      </c>
      <c r="J594" s="34">
        <v>30</v>
      </c>
      <c r="K594" s="34">
        <v>30</v>
      </c>
      <c r="L594" s="34"/>
      <c r="M594" s="34"/>
      <c r="N594" s="59" t="s">
        <v>3278</v>
      </c>
      <c r="O594" s="59"/>
      <c r="P594" s="156">
        <v>3322</v>
      </c>
      <c r="Q594" s="34" t="s">
        <v>52</v>
      </c>
      <c r="R594" s="34" t="s">
        <v>52</v>
      </c>
      <c r="S594" s="34" t="s">
        <v>52</v>
      </c>
      <c r="T594" s="40" t="s">
        <v>2938</v>
      </c>
      <c r="U594" s="34" t="s">
        <v>203</v>
      </c>
      <c r="V594" s="34" t="s">
        <v>204</v>
      </c>
      <c r="W594" s="87">
        <v>15887905588</v>
      </c>
      <c r="X594" s="34" t="s">
        <v>56</v>
      </c>
      <c r="Y594" s="107">
        <v>45322</v>
      </c>
      <c r="Z594" s="107">
        <v>45657</v>
      </c>
      <c r="AA594" s="34"/>
      <c r="AB594" s="188" t="s">
        <v>2939</v>
      </c>
      <c r="AC594" s="188"/>
      <c r="AD594" s="34"/>
      <c r="AE594" s="35" t="s">
        <v>56</v>
      </c>
      <c r="AF594" s="34">
        <v>30</v>
      </c>
      <c r="AG594" s="34">
        <v>30</v>
      </c>
      <c r="AH594" s="34"/>
      <c r="AI594" s="34"/>
    </row>
    <row r="595" s="16" customFormat="1" ht="89.25" hidden="1" spans="1:35">
      <c r="A595" s="34">
        <v>341</v>
      </c>
      <c r="B595" s="34" t="s">
        <v>864</v>
      </c>
      <c r="C595" s="34" t="s">
        <v>1399</v>
      </c>
      <c r="D595" s="34" t="s">
        <v>2934</v>
      </c>
      <c r="E595" s="34" t="s">
        <v>3279</v>
      </c>
      <c r="F595" s="34" t="s">
        <v>198</v>
      </c>
      <c r="G595" s="34" t="s">
        <v>434</v>
      </c>
      <c r="H595" s="34" t="s">
        <v>48</v>
      </c>
      <c r="I595" s="59" t="s">
        <v>3261</v>
      </c>
      <c r="J595" s="34">
        <v>30</v>
      </c>
      <c r="K595" s="34">
        <v>30</v>
      </c>
      <c r="L595" s="34"/>
      <c r="M595" s="34"/>
      <c r="N595" s="59" t="s">
        <v>3262</v>
      </c>
      <c r="O595" s="59"/>
      <c r="P595" s="156">
        <v>3624</v>
      </c>
      <c r="Q595" s="34" t="s">
        <v>52</v>
      </c>
      <c r="R595" s="34" t="s">
        <v>52</v>
      </c>
      <c r="S595" s="34" t="s">
        <v>52</v>
      </c>
      <c r="T595" s="40" t="s">
        <v>2938</v>
      </c>
      <c r="U595" s="34" t="s">
        <v>203</v>
      </c>
      <c r="V595" s="34" t="s">
        <v>204</v>
      </c>
      <c r="W595" s="87">
        <v>15887905588</v>
      </c>
      <c r="X595" s="34" t="s">
        <v>56</v>
      </c>
      <c r="Y595" s="107">
        <v>45322</v>
      </c>
      <c r="Z595" s="107">
        <v>45657</v>
      </c>
      <c r="AA595" s="34"/>
      <c r="AB595" s="188" t="s">
        <v>2939</v>
      </c>
      <c r="AC595" s="188"/>
      <c r="AD595" s="34"/>
      <c r="AE595" s="35" t="s">
        <v>56</v>
      </c>
      <c r="AF595" s="34">
        <v>30</v>
      </c>
      <c r="AG595" s="34">
        <v>30</v>
      </c>
      <c r="AH595" s="34"/>
      <c r="AI595" s="34"/>
    </row>
    <row r="596" s="16" customFormat="1" ht="89.25" hidden="1" spans="1:35">
      <c r="A596" s="34">
        <v>342</v>
      </c>
      <c r="B596" s="34" t="s">
        <v>864</v>
      </c>
      <c r="C596" s="34" t="s">
        <v>1399</v>
      </c>
      <c r="D596" s="34" t="s">
        <v>2934</v>
      </c>
      <c r="E596" s="34" t="s">
        <v>3280</v>
      </c>
      <c r="F596" s="34" t="s">
        <v>198</v>
      </c>
      <c r="G596" s="34" t="s">
        <v>3281</v>
      </c>
      <c r="H596" s="34" t="s">
        <v>48</v>
      </c>
      <c r="I596" s="59" t="s">
        <v>3261</v>
      </c>
      <c r="J596" s="34">
        <v>30</v>
      </c>
      <c r="K596" s="34">
        <v>30</v>
      </c>
      <c r="L596" s="34"/>
      <c r="M596" s="34"/>
      <c r="N596" s="59" t="s">
        <v>3282</v>
      </c>
      <c r="O596" s="59"/>
      <c r="P596" s="156">
        <v>2970</v>
      </c>
      <c r="Q596" s="34" t="s">
        <v>52</v>
      </c>
      <c r="R596" s="34" t="s">
        <v>52</v>
      </c>
      <c r="S596" s="34" t="s">
        <v>52</v>
      </c>
      <c r="T596" s="40" t="s">
        <v>2938</v>
      </c>
      <c r="U596" s="34" t="s">
        <v>203</v>
      </c>
      <c r="V596" s="34" t="s">
        <v>204</v>
      </c>
      <c r="W596" s="87">
        <v>15887905588</v>
      </c>
      <c r="X596" s="34" t="s">
        <v>56</v>
      </c>
      <c r="Y596" s="107">
        <v>45322</v>
      </c>
      <c r="Z596" s="107">
        <v>45657</v>
      </c>
      <c r="AA596" s="34"/>
      <c r="AB596" s="188" t="s">
        <v>2939</v>
      </c>
      <c r="AC596" s="188"/>
      <c r="AD596" s="34"/>
      <c r="AE596" s="35" t="s">
        <v>56</v>
      </c>
      <c r="AF596" s="34">
        <v>30</v>
      </c>
      <c r="AG596" s="34">
        <v>30</v>
      </c>
      <c r="AH596" s="34"/>
      <c r="AI596" s="34"/>
    </row>
    <row r="597" s="16" customFormat="1" ht="115" hidden="1" customHeight="1" spans="1:35">
      <c r="A597" s="33">
        <v>343</v>
      </c>
      <c r="B597" s="34" t="s">
        <v>864</v>
      </c>
      <c r="C597" s="34" t="s">
        <v>1399</v>
      </c>
      <c r="D597" s="34" t="s">
        <v>2934</v>
      </c>
      <c r="E597" s="34" t="s">
        <v>3283</v>
      </c>
      <c r="F597" s="34" t="s">
        <v>121</v>
      </c>
      <c r="G597" s="34" t="s">
        <v>4545</v>
      </c>
      <c r="H597" s="34" t="s">
        <v>48</v>
      </c>
      <c r="I597" s="59" t="s">
        <v>3285</v>
      </c>
      <c r="J597" s="34">
        <v>30</v>
      </c>
      <c r="K597" s="34">
        <v>30</v>
      </c>
      <c r="L597" s="34"/>
      <c r="M597" s="34"/>
      <c r="N597" s="59" t="s">
        <v>3286</v>
      </c>
      <c r="O597" s="59"/>
      <c r="P597" s="156">
        <v>1250</v>
      </c>
      <c r="Q597" s="34" t="s">
        <v>52</v>
      </c>
      <c r="R597" s="34" t="s">
        <v>52</v>
      </c>
      <c r="S597" s="34" t="s">
        <v>52</v>
      </c>
      <c r="T597" s="40" t="s">
        <v>2938</v>
      </c>
      <c r="U597" s="34" t="s">
        <v>125</v>
      </c>
      <c r="V597" s="34" t="s">
        <v>126</v>
      </c>
      <c r="W597" s="87">
        <v>18725485666</v>
      </c>
      <c r="X597" s="34" t="s">
        <v>56</v>
      </c>
      <c r="Y597" s="107">
        <v>45322</v>
      </c>
      <c r="Z597" s="107">
        <v>45657</v>
      </c>
      <c r="AA597" s="34"/>
      <c r="AB597" s="188" t="s">
        <v>2939</v>
      </c>
      <c r="AC597" s="188"/>
      <c r="AD597" s="34"/>
      <c r="AE597" s="35" t="s">
        <v>56</v>
      </c>
      <c r="AF597" s="34">
        <v>30</v>
      </c>
      <c r="AG597" s="34">
        <v>30</v>
      </c>
      <c r="AH597" s="34"/>
      <c r="AI597" s="34"/>
    </row>
    <row r="598" s="16" customFormat="1" ht="89.25" hidden="1" spans="1:35">
      <c r="A598" s="34">
        <v>344</v>
      </c>
      <c r="B598" s="34" t="s">
        <v>864</v>
      </c>
      <c r="C598" s="34" t="s">
        <v>1399</v>
      </c>
      <c r="D598" s="34" t="s">
        <v>2934</v>
      </c>
      <c r="E598" s="34" t="s">
        <v>3287</v>
      </c>
      <c r="F598" s="34" t="s">
        <v>121</v>
      </c>
      <c r="G598" s="34" t="s">
        <v>4546</v>
      </c>
      <c r="H598" s="34" t="s">
        <v>48</v>
      </c>
      <c r="I598" s="59" t="s">
        <v>3288</v>
      </c>
      <c r="J598" s="34">
        <v>30</v>
      </c>
      <c r="K598" s="34">
        <v>30</v>
      </c>
      <c r="L598" s="34"/>
      <c r="M598" s="34"/>
      <c r="N598" s="59" t="s">
        <v>3289</v>
      </c>
      <c r="O598" s="59"/>
      <c r="P598" s="156">
        <v>1637</v>
      </c>
      <c r="Q598" s="34" t="s">
        <v>52</v>
      </c>
      <c r="R598" s="34" t="s">
        <v>52</v>
      </c>
      <c r="S598" s="34" t="s">
        <v>52</v>
      </c>
      <c r="T598" s="40" t="s">
        <v>2938</v>
      </c>
      <c r="U598" s="34" t="s">
        <v>125</v>
      </c>
      <c r="V598" s="34" t="s">
        <v>126</v>
      </c>
      <c r="W598" s="87">
        <v>18725485666</v>
      </c>
      <c r="X598" s="34" t="s">
        <v>56</v>
      </c>
      <c r="Y598" s="107">
        <v>45322</v>
      </c>
      <c r="Z598" s="107">
        <v>45657</v>
      </c>
      <c r="AA598" s="34"/>
      <c r="AB598" s="188" t="s">
        <v>2939</v>
      </c>
      <c r="AC598" s="188"/>
      <c r="AD598" s="34"/>
      <c r="AE598" s="35" t="s">
        <v>56</v>
      </c>
      <c r="AF598" s="34">
        <v>30</v>
      </c>
      <c r="AG598" s="34">
        <v>30</v>
      </c>
      <c r="AH598" s="34"/>
      <c r="AI598" s="34"/>
    </row>
    <row r="599" s="16" customFormat="1" ht="115" hidden="1" customHeight="1" spans="1:35">
      <c r="A599" s="34">
        <v>345</v>
      </c>
      <c r="B599" s="34" t="s">
        <v>864</v>
      </c>
      <c r="C599" s="34" t="s">
        <v>1399</v>
      </c>
      <c r="D599" s="34" t="s">
        <v>2934</v>
      </c>
      <c r="E599" s="34" t="s">
        <v>3290</v>
      </c>
      <c r="F599" s="34" t="s">
        <v>121</v>
      </c>
      <c r="G599" s="34" t="s">
        <v>4547</v>
      </c>
      <c r="H599" s="34" t="s">
        <v>48</v>
      </c>
      <c r="I599" s="59" t="s">
        <v>3291</v>
      </c>
      <c r="J599" s="34">
        <v>30</v>
      </c>
      <c r="K599" s="34">
        <v>30</v>
      </c>
      <c r="L599" s="34"/>
      <c r="M599" s="34"/>
      <c r="N599" s="59" t="s">
        <v>3292</v>
      </c>
      <c r="O599" s="59"/>
      <c r="P599" s="156">
        <v>1969</v>
      </c>
      <c r="Q599" s="34" t="s">
        <v>52</v>
      </c>
      <c r="R599" s="34" t="s">
        <v>52</v>
      </c>
      <c r="S599" s="34" t="s">
        <v>52</v>
      </c>
      <c r="T599" s="40" t="s">
        <v>2938</v>
      </c>
      <c r="U599" s="34" t="s">
        <v>125</v>
      </c>
      <c r="V599" s="34" t="s">
        <v>126</v>
      </c>
      <c r="W599" s="87">
        <v>18725485666</v>
      </c>
      <c r="X599" s="34" t="s">
        <v>56</v>
      </c>
      <c r="Y599" s="107">
        <v>45322</v>
      </c>
      <c r="Z599" s="107">
        <v>45657</v>
      </c>
      <c r="AA599" s="34"/>
      <c r="AB599" s="188" t="s">
        <v>2939</v>
      </c>
      <c r="AC599" s="188"/>
      <c r="AD599" s="34"/>
      <c r="AE599" s="35" t="s">
        <v>56</v>
      </c>
      <c r="AF599" s="34">
        <v>30</v>
      </c>
      <c r="AG599" s="34">
        <v>30</v>
      </c>
      <c r="AH599" s="34"/>
      <c r="AI599" s="34"/>
    </row>
    <row r="600" s="16" customFormat="1" ht="115" hidden="1" customHeight="1" spans="1:35">
      <c r="A600" s="33">
        <v>346</v>
      </c>
      <c r="B600" s="34" t="s">
        <v>864</v>
      </c>
      <c r="C600" s="34" t="s">
        <v>1399</v>
      </c>
      <c r="D600" s="34" t="s">
        <v>2934</v>
      </c>
      <c r="E600" s="34" t="s">
        <v>3293</v>
      </c>
      <c r="F600" s="34" t="s">
        <v>121</v>
      </c>
      <c r="G600" s="34" t="s">
        <v>4548</v>
      </c>
      <c r="H600" s="34" t="s">
        <v>48</v>
      </c>
      <c r="I600" s="59" t="s">
        <v>3295</v>
      </c>
      <c r="J600" s="34">
        <v>30</v>
      </c>
      <c r="K600" s="34">
        <v>30</v>
      </c>
      <c r="L600" s="34"/>
      <c r="M600" s="34"/>
      <c r="N600" s="59" t="s">
        <v>3296</v>
      </c>
      <c r="O600" s="59"/>
      <c r="P600" s="156">
        <v>884</v>
      </c>
      <c r="Q600" s="34" t="s">
        <v>52</v>
      </c>
      <c r="R600" s="34" t="s">
        <v>52</v>
      </c>
      <c r="S600" s="34" t="s">
        <v>52</v>
      </c>
      <c r="T600" s="40" t="s">
        <v>2938</v>
      </c>
      <c r="U600" s="34" t="s">
        <v>125</v>
      </c>
      <c r="V600" s="34" t="s">
        <v>126</v>
      </c>
      <c r="W600" s="87">
        <v>18725485666</v>
      </c>
      <c r="X600" s="34" t="s">
        <v>56</v>
      </c>
      <c r="Y600" s="107">
        <v>45322</v>
      </c>
      <c r="Z600" s="107">
        <v>45657</v>
      </c>
      <c r="AA600" s="34"/>
      <c r="AB600" s="188" t="s">
        <v>2939</v>
      </c>
      <c r="AC600" s="188"/>
      <c r="AD600" s="34"/>
      <c r="AE600" s="35" t="s">
        <v>56</v>
      </c>
      <c r="AF600" s="34">
        <v>30</v>
      </c>
      <c r="AG600" s="34">
        <v>30</v>
      </c>
      <c r="AH600" s="34"/>
      <c r="AI600" s="34"/>
    </row>
    <row r="601" s="16" customFormat="1" ht="115" hidden="1" customHeight="1" spans="1:35">
      <c r="A601" s="34">
        <v>347</v>
      </c>
      <c r="B601" s="34" t="s">
        <v>864</v>
      </c>
      <c r="C601" s="34" t="s">
        <v>1399</v>
      </c>
      <c r="D601" s="34" t="s">
        <v>2934</v>
      </c>
      <c r="E601" s="34" t="s">
        <v>3297</v>
      </c>
      <c r="F601" s="34" t="s">
        <v>121</v>
      </c>
      <c r="G601" s="34" t="s">
        <v>4549</v>
      </c>
      <c r="H601" s="34" t="s">
        <v>48</v>
      </c>
      <c r="I601" s="59" t="s">
        <v>3298</v>
      </c>
      <c r="J601" s="34">
        <v>30</v>
      </c>
      <c r="K601" s="34">
        <v>30</v>
      </c>
      <c r="L601" s="34"/>
      <c r="M601" s="34"/>
      <c r="N601" s="59" t="s">
        <v>3299</v>
      </c>
      <c r="O601" s="59"/>
      <c r="P601" s="156">
        <v>936</v>
      </c>
      <c r="Q601" s="34" t="s">
        <v>52</v>
      </c>
      <c r="R601" s="34" t="s">
        <v>52</v>
      </c>
      <c r="S601" s="34" t="s">
        <v>52</v>
      </c>
      <c r="T601" s="40" t="s">
        <v>2938</v>
      </c>
      <c r="U601" s="34" t="s">
        <v>125</v>
      </c>
      <c r="V601" s="34" t="s">
        <v>126</v>
      </c>
      <c r="W601" s="87">
        <v>18725485666</v>
      </c>
      <c r="X601" s="34" t="s">
        <v>56</v>
      </c>
      <c r="Y601" s="107">
        <v>45322</v>
      </c>
      <c r="Z601" s="107">
        <v>45657</v>
      </c>
      <c r="AA601" s="34"/>
      <c r="AB601" s="188" t="s">
        <v>2939</v>
      </c>
      <c r="AC601" s="188"/>
      <c r="AD601" s="34"/>
      <c r="AE601" s="35" t="s">
        <v>56</v>
      </c>
      <c r="AF601" s="34">
        <v>30</v>
      </c>
      <c r="AG601" s="34">
        <v>30</v>
      </c>
      <c r="AH601" s="34"/>
      <c r="AI601" s="34"/>
    </row>
    <row r="602" s="16" customFormat="1" ht="115" hidden="1" customHeight="1" spans="1:35">
      <c r="A602" s="34">
        <v>348</v>
      </c>
      <c r="B602" s="34" t="s">
        <v>864</v>
      </c>
      <c r="C602" s="34" t="s">
        <v>1399</v>
      </c>
      <c r="D602" s="34" t="s">
        <v>2934</v>
      </c>
      <c r="E602" s="34" t="s">
        <v>3300</v>
      </c>
      <c r="F602" s="34" t="s">
        <v>121</v>
      </c>
      <c r="G602" s="34" t="s">
        <v>4550</v>
      </c>
      <c r="H602" s="34" t="s">
        <v>48</v>
      </c>
      <c r="I602" s="59" t="s">
        <v>3302</v>
      </c>
      <c r="J602" s="34">
        <v>30</v>
      </c>
      <c r="K602" s="34">
        <v>30</v>
      </c>
      <c r="L602" s="34"/>
      <c r="M602" s="34"/>
      <c r="N602" s="59" t="s">
        <v>3303</v>
      </c>
      <c r="O602" s="59"/>
      <c r="P602" s="156">
        <v>1504</v>
      </c>
      <c r="Q602" s="34" t="s">
        <v>52</v>
      </c>
      <c r="R602" s="34" t="s">
        <v>52</v>
      </c>
      <c r="S602" s="34" t="s">
        <v>52</v>
      </c>
      <c r="T602" s="40" t="s">
        <v>2938</v>
      </c>
      <c r="U602" s="34" t="s">
        <v>125</v>
      </c>
      <c r="V602" s="34" t="s">
        <v>126</v>
      </c>
      <c r="W602" s="87">
        <v>18725485666</v>
      </c>
      <c r="X602" s="34" t="s">
        <v>56</v>
      </c>
      <c r="Y602" s="107">
        <v>45322</v>
      </c>
      <c r="Z602" s="107">
        <v>45657</v>
      </c>
      <c r="AA602" s="34"/>
      <c r="AB602" s="188" t="s">
        <v>2939</v>
      </c>
      <c r="AC602" s="188"/>
      <c r="AD602" s="34"/>
      <c r="AE602" s="35" t="s">
        <v>56</v>
      </c>
      <c r="AF602" s="34">
        <v>30</v>
      </c>
      <c r="AG602" s="34">
        <v>30</v>
      </c>
      <c r="AH602" s="34"/>
      <c r="AI602" s="34"/>
    </row>
    <row r="603" s="16" customFormat="1" ht="115" hidden="1" customHeight="1" spans="1:35">
      <c r="A603" s="33">
        <v>349</v>
      </c>
      <c r="B603" s="34" t="s">
        <v>864</v>
      </c>
      <c r="C603" s="34" t="s">
        <v>1399</v>
      </c>
      <c r="D603" s="34" t="s">
        <v>2934</v>
      </c>
      <c r="E603" s="34" t="s">
        <v>3304</v>
      </c>
      <c r="F603" s="34" t="s">
        <v>121</v>
      </c>
      <c r="G603" s="34" t="s">
        <v>722</v>
      </c>
      <c r="H603" s="34" t="s">
        <v>48</v>
      </c>
      <c r="I603" s="59" t="s">
        <v>3305</v>
      </c>
      <c r="J603" s="34">
        <v>30</v>
      </c>
      <c r="K603" s="34">
        <v>30</v>
      </c>
      <c r="L603" s="34"/>
      <c r="M603" s="34"/>
      <c r="N603" s="59" t="s">
        <v>3306</v>
      </c>
      <c r="O603" s="59"/>
      <c r="P603" s="156">
        <v>1757</v>
      </c>
      <c r="Q603" s="34" t="s">
        <v>52</v>
      </c>
      <c r="R603" s="34" t="s">
        <v>52</v>
      </c>
      <c r="S603" s="34" t="s">
        <v>52</v>
      </c>
      <c r="T603" s="40" t="s">
        <v>2938</v>
      </c>
      <c r="U603" s="34" t="s">
        <v>125</v>
      </c>
      <c r="V603" s="34" t="s">
        <v>126</v>
      </c>
      <c r="W603" s="87">
        <v>18725485666</v>
      </c>
      <c r="X603" s="34" t="s">
        <v>56</v>
      </c>
      <c r="Y603" s="107">
        <v>45322</v>
      </c>
      <c r="Z603" s="107">
        <v>45657</v>
      </c>
      <c r="AA603" s="34"/>
      <c r="AB603" s="188" t="s">
        <v>2939</v>
      </c>
      <c r="AC603" s="188"/>
      <c r="AD603" s="34"/>
      <c r="AE603" s="35" t="s">
        <v>56</v>
      </c>
      <c r="AF603" s="34">
        <v>30</v>
      </c>
      <c r="AG603" s="34">
        <v>30</v>
      </c>
      <c r="AH603" s="34"/>
      <c r="AI603" s="34"/>
    </row>
    <row r="604" s="16" customFormat="1" ht="115" hidden="1" customHeight="1" spans="1:35">
      <c r="A604" s="34">
        <v>350</v>
      </c>
      <c r="B604" s="34" t="s">
        <v>864</v>
      </c>
      <c r="C604" s="34" t="s">
        <v>1399</v>
      </c>
      <c r="D604" s="34" t="s">
        <v>2934</v>
      </c>
      <c r="E604" s="34" t="s">
        <v>3307</v>
      </c>
      <c r="F604" s="34" t="s">
        <v>121</v>
      </c>
      <c r="G604" s="34" t="s">
        <v>3308</v>
      </c>
      <c r="H604" s="34" t="s">
        <v>48</v>
      </c>
      <c r="I604" s="59" t="s">
        <v>3309</v>
      </c>
      <c r="J604" s="34">
        <v>30</v>
      </c>
      <c r="K604" s="34">
        <v>30</v>
      </c>
      <c r="L604" s="34"/>
      <c r="M604" s="34"/>
      <c r="N604" s="59" t="s">
        <v>3310</v>
      </c>
      <c r="O604" s="59"/>
      <c r="P604" s="156">
        <v>1585</v>
      </c>
      <c r="Q604" s="34" t="s">
        <v>52</v>
      </c>
      <c r="R604" s="34" t="s">
        <v>52</v>
      </c>
      <c r="S604" s="34" t="s">
        <v>52</v>
      </c>
      <c r="T604" s="40" t="s">
        <v>2938</v>
      </c>
      <c r="U604" s="34" t="s">
        <v>125</v>
      </c>
      <c r="V604" s="34" t="s">
        <v>126</v>
      </c>
      <c r="W604" s="87">
        <v>18725485666</v>
      </c>
      <c r="X604" s="34" t="s">
        <v>56</v>
      </c>
      <c r="Y604" s="107">
        <v>45322</v>
      </c>
      <c r="Z604" s="107">
        <v>45657</v>
      </c>
      <c r="AA604" s="34"/>
      <c r="AB604" s="188" t="s">
        <v>2939</v>
      </c>
      <c r="AC604" s="188"/>
      <c r="AD604" s="34"/>
      <c r="AE604" s="35" t="s">
        <v>56</v>
      </c>
      <c r="AF604" s="34">
        <v>30</v>
      </c>
      <c r="AG604" s="34">
        <v>30</v>
      </c>
      <c r="AH604" s="34"/>
      <c r="AI604" s="34"/>
    </row>
    <row r="605" s="16" customFormat="1" ht="115" hidden="1" customHeight="1" spans="1:35">
      <c r="A605" s="34">
        <v>351</v>
      </c>
      <c r="B605" s="34" t="s">
        <v>864</v>
      </c>
      <c r="C605" s="34" t="s">
        <v>1399</v>
      </c>
      <c r="D605" s="34" t="s">
        <v>2934</v>
      </c>
      <c r="E605" s="34" t="s">
        <v>3311</v>
      </c>
      <c r="F605" s="34" t="s">
        <v>121</v>
      </c>
      <c r="G605" s="34" t="s">
        <v>3312</v>
      </c>
      <c r="H605" s="34" t="s">
        <v>48</v>
      </c>
      <c r="I605" s="59" t="s">
        <v>3313</v>
      </c>
      <c r="J605" s="34">
        <v>30</v>
      </c>
      <c r="K605" s="34">
        <v>30</v>
      </c>
      <c r="L605" s="34"/>
      <c r="M605" s="34"/>
      <c r="N605" s="59" t="s">
        <v>3314</v>
      </c>
      <c r="O605" s="59"/>
      <c r="P605" s="156">
        <v>1393</v>
      </c>
      <c r="Q605" s="34" t="s">
        <v>52</v>
      </c>
      <c r="R605" s="34" t="s">
        <v>52</v>
      </c>
      <c r="S605" s="34" t="s">
        <v>52</v>
      </c>
      <c r="T605" s="40" t="s">
        <v>2938</v>
      </c>
      <c r="U605" s="34" t="s">
        <v>125</v>
      </c>
      <c r="V605" s="34" t="s">
        <v>126</v>
      </c>
      <c r="W605" s="87">
        <v>18725485666</v>
      </c>
      <c r="X605" s="34" t="s">
        <v>56</v>
      </c>
      <c r="Y605" s="107">
        <v>45322</v>
      </c>
      <c r="Z605" s="107">
        <v>45657</v>
      </c>
      <c r="AA605" s="34"/>
      <c r="AB605" s="188" t="s">
        <v>2939</v>
      </c>
      <c r="AC605" s="188"/>
      <c r="AD605" s="34"/>
      <c r="AE605" s="35" t="s">
        <v>56</v>
      </c>
      <c r="AF605" s="34">
        <v>30</v>
      </c>
      <c r="AG605" s="34">
        <v>30</v>
      </c>
      <c r="AH605" s="34"/>
      <c r="AI605" s="34"/>
    </row>
    <row r="606" s="16" customFormat="1" ht="115" hidden="1" customHeight="1" spans="1:35">
      <c r="A606" s="33">
        <v>352</v>
      </c>
      <c r="B606" s="34" t="s">
        <v>864</v>
      </c>
      <c r="C606" s="34" t="s">
        <v>1399</v>
      </c>
      <c r="D606" s="34" t="s">
        <v>2934</v>
      </c>
      <c r="E606" s="34" t="s">
        <v>3315</v>
      </c>
      <c r="F606" s="34" t="s">
        <v>121</v>
      </c>
      <c r="G606" s="34" t="s">
        <v>3316</v>
      </c>
      <c r="H606" s="34" t="s">
        <v>48</v>
      </c>
      <c r="I606" s="59" t="s">
        <v>3317</v>
      </c>
      <c r="J606" s="34">
        <v>30</v>
      </c>
      <c r="K606" s="34">
        <v>30</v>
      </c>
      <c r="L606" s="34"/>
      <c r="M606" s="34"/>
      <c r="N606" s="59" t="s">
        <v>3318</v>
      </c>
      <c r="O606" s="59"/>
      <c r="P606" s="156">
        <v>1099</v>
      </c>
      <c r="Q606" s="34" t="s">
        <v>52</v>
      </c>
      <c r="R606" s="34" t="s">
        <v>52</v>
      </c>
      <c r="S606" s="34" t="s">
        <v>52</v>
      </c>
      <c r="T606" s="40" t="s">
        <v>2938</v>
      </c>
      <c r="U606" s="34" t="s">
        <v>125</v>
      </c>
      <c r="V606" s="34" t="s">
        <v>126</v>
      </c>
      <c r="W606" s="87">
        <v>18725485666</v>
      </c>
      <c r="X606" s="34" t="s">
        <v>56</v>
      </c>
      <c r="Y606" s="107">
        <v>45322</v>
      </c>
      <c r="Z606" s="107">
        <v>45657</v>
      </c>
      <c r="AA606" s="34"/>
      <c r="AB606" s="188" t="s">
        <v>2939</v>
      </c>
      <c r="AC606" s="188"/>
      <c r="AD606" s="34"/>
      <c r="AE606" s="35" t="s">
        <v>56</v>
      </c>
      <c r="AF606" s="34">
        <v>30</v>
      </c>
      <c r="AG606" s="34">
        <v>30</v>
      </c>
      <c r="AH606" s="34"/>
      <c r="AI606" s="34"/>
    </row>
    <row r="607" s="16" customFormat="1" ht="116" hidden="1" customHeight="1" spans="1:35">
      <c r="A607" s="34">
        <v>353</v>
      </c>
      <c r="B607" s="34" t="s">
        <v>864</v>
      </c>
      <c r="C607" s="34" t="s">
        <v>1399</v>
      </c>
      <c r="D607" s="34" t="s">
        <v>2934</v>
      </c>
      <c r="E607" s="34" t="s">
        <v>3319</v>
      </c>
      <c r="F607" s="34" t="s">
        <v>121</v>
      </c>
      <c r="G607" s="34" t="s">
        <v>3320</v>
      </c>
      <c r="H607" s="34" t="s">
        <v>48</v>
      </c>
      <c r="I607" s="59" t="s">
        <v>3321</v>
      </c>
      <c r="J607" s="34">
        <v>30</v>
      </c>
      <c r="K607" s="34">
        <v>30</v>
      </c>
      <c r="L607" s="34"/>
      <c r="M607" s="34"/>
      <c r="N607" s="59" t="s">
        <v>3322</v>
      </c>
      <c r="O607" s="59"/>
      <c r="P607" s="156">
        <v>1438</v>
      </c>
      <c r="Q607" s="34" t="s">
        <v>52</v>
      </c>
      <c r="R607" s="34" t="s">
        <v>52</v>
      </c>
      <c r="S607" s="34" t="s">
        <v>52</v>
      </c>
      <c r="T607" s="40" t="s">
        <v>2938</v>
      </c>
      <c r="U607" s="34" t="s">
        <v>125</v>
      </c>
      <c r="V607" s="34" t="s">
        <v>126</v>
      </c>
      <c r="W607" s="87">
        <v>18725485666</v>
      </c>
      <c r="X607" s="34" t="s">
        <v>56</v>
      </c>
      <c r="Y607" s="107">
        <v>45322</v>
      </c>
      <c r="Z607" s="107">
        <v>45657</v>
      </c>
      <c r="AA607" s="34"/>
      <c r="AB607" s="188" t="s">
        <v>2939</v>
      </c>
      <c r="AC607" s="188"/>
      <c r="AD607" s="34"/>
      <c r="AE607" s="35" t="s">
        <v>56</v>
      </c>
      <c r="AF607" s="34">
        <v>30</v>
      </c>
      <c r="AG607" s="34">
        <v>30</v>
      </c>
      <c r="AH607" s="34"/>
      <c r="AI607" s="34"/>
    </row>
    <row r="608" s="16" customFormat="1" ht="105" hidden="1" customHeight="1" spans="1:35">
      <c r="A608" s="34">
        <v>354</v>
      </c>
      <c r="B608" s="34" t="s">
        <v>864</v>
      </c>
      <c r="C608" s="34" t="s">
        <v>1399</v>
      </c>
      <c r="D608" s="34" t="s">
        <v>2934</v>
      </c>
      <c r="E608" s="34" t="s">
        <v>3323</v>
      </c>
      <c r="F608" s="34" t="s">
        <v>138</v>
      </c>
      <c r="G608" s="34" t="s">
        <v>4551</v>
      </c>
      <c r="H608" s="34" t="s">
        <v>48</v>
      </c>
      <c r="I608" s="59" t="s">
        <v>3324</v>
      </c>
      <c r="J608" s="34">
        <v>30</v>
      </c>
      <c r="K608" s="34">
        <v>30</v>
      </c>
      <c r="L608" s="34"/>
      <c r="M608" s="34"/>
      <c r="N608" s="59" t="s">
        <v>3325</v>
      </c>
      <c r="O608" s="59"/>
      <c r="P608" s="156">
        <v>1500</v>
      </c>
      <c r="Q608" s="34" t="s">
        <v>52</v>
      </c>
      <c r="R608" s="34" t="s">
        <v>52</v>
      </c>
      <c r="S608" s="34" t="s">
        <v>52</v>
      </c>
      <c r="T608" s="40" t="s">
        <v>2938</v>
      </c>
      <c r="U608" s="34" t="s">
        <v>143</v>
      </c>
      <c r="V608" s="34" t="s">
        <v>144</v>
      </c>
      <c r="W608" s="87">
        <v>18287487666</v>
      </c>
      <c r="X608" s="34" t="s">
        <v>56</v>
      </c>
      <c r="Y608" s="107">
        <v>45352</v>
      </c>
      <c r="Z608" s="107">
        <v>45657</v>
      </c>
      <c r="AA608" s="34"/>
      <c r="AB608" s="188" t="s">
        <v>2939</v>
      </c>
      <c r="AC608" s="188"/>
      <c r="AD608" s="34"/>
      <c r="AE608" s="35" t="s">
        <v>56</v>
      </c>
      <c r="AF608" s="34">
        <v>30</v>
      </c>
      <c r="AG608" s="34">
        <v>30</v>
      </c>
      <c r="AH608" s="34"/>
      <c r="AI608" s="34"/>
    </row>
    <row r="609" s="16" customFormat="1" ht="105" hidden="1" customHeight="1" spans="1:35">
      <c r="A609" s="33">
        <v>355</v>
      </c>
      <c r="B609" s="34" t="s">
        <v>864</v>
      </c>
      <c r="C609" s="34" t="s">
        <v>1399</v>
      </c>
      <c r="D609" s="34" t="s">
        <v>2934</v>
      </c>
      <c r="E609" s="34" t="s">
        <v>3326</v>
      </c>
      <c r="F609" s="34" t="s">
        <v>138</v>
      </c>
      <c r="G609" s="34" t="s">
        <v>4552</v>
      </c>
      <c r="H609" s="34" t="s">
        <v>48</v>
      </c>
      <c r="I609" s="59" t="s">
        <v>3327</v>
      </c>
      <c r="J609" s="34">
        <v>30</v>
      </c>
      <c r="K609" s="34">
        <v>30</v>
      </c>
      <c r="L609" s="34"/>
      <c r="M609" s="34"/>
      <c r="N609" s="59" t="s">
        <v>3328</v>
      </c>
      <c r="O609" s="59"/>
      <c r="P609" s="156">
        <v>1634</v>
      </c>
      <c r="Q609" s="34" t="s">
        <v>52</v>
      </c>
      <c r="R609" s="34" t="s">
        <v>52</v>
      </c>
      <c r="S609" s="34" t="s">
        <v>52</v>
      </c>
      <c r="T609" s="40" t="s">
        <v>2938</v>
      </c>
      <c r="U609" s="34" t="s">
        <v>143</v>
      </c>
      <c r="V609" s="34" t="s">
        <v>144</v>
      </c>
      <c r="W609" s="87">
        <v>18287487666</v>
      </c>
      <c r="X609" s="34" t="s">
        <v>56</v>
      </c>
      <c r="Y609" s="107">
        <v>45352</v>
      </c>
      <c r="Z609" s="107">
        <v>45657</v>
      </c>
      <c r="AA609" s="34"/>
      <c r="AB609" s="188" t="s">
        <v>2939</v>
      </c>
      <c r="AC609" s="188"/>
      <c r="AD609" s="34"/>
      <c r="AE609" s="35" t="s">
        <v>56</v>
      </c>
      <c r="AF609" s="34">
        <v>30</v>
      </c>
      <c r="AG609" s="34">
        <v>30</v>
      </c>
      <c r="AH609" s="34"/>
      <c r="AI609" s="34"/>
    </row>
    <row r="610" s="16" customFormat="1" ht="105" hidden="1" customHeight="1" spans="1:35">
      <c r="A610" s="34">
        <v>356</v>
      </c>
      <c r="B610" s="34" t="s">
        <v>864</v>
      </c>
      <c r="C610" s="34" t="s">
        <v>1399</v>
      </c>
      <c r="D610" s="34" t="s">
        <v>2934</v>
      </c>
      <c r="E610" s="34" t="s">
        <v>3329</v>
      </c>
      <c r="F610" s="34" t="s">
        <v>138</v>
      </c>
      <c r="G610" s="34" t="s">
        <v>4553</v>
      </c>
      <c r="H610" s="34" t="s">
        <v>48</v>
      </c>
      <c r="I610" s="59" t="s">
        <v>3330</v>
      </c>
      <c r="J610" s="34">
        <v>30</v>
      </c>
      <c r="K610" s="34">
        <v>30</v>
      </c>
      <c r="L610" s="34"/>
      <c r="M610" s="34"/>
      <c r="N610" s="59" t="s">
        <v>3331</v>
      </c>
      <c r="O610" s="59"/>
      <c r="P610" s="156">
        <v>83</v>
      </c>
      <c r="Q610" s="34" t="s">
        <v>52</v>
      </c>
      <c r="R610" s="34" t="s">
        <v>52</v>
      </c>
      <c r="S610" s="34" t="s">
        <v>52</v>
      </c>
      <c r="T610" s="40" t="s">
        <v>2938</v>
      </c>
      <c r="U610" s="34" t="s">
        <v>143</v>
      </c>
      <c r="V610" s="34" t="s">
        <v>144</v>
      </c>
      <c r="W610" s="87">
        <v>18287487666</v>
      </c>
      <c r="X610" s="34" t="s">
        <v>56</v>
      </c>
      <c r="Y610" s="107">
        <v>45352</v>
      </c>
      <c r="Z610" s="107">
        <v>45657</v>
      </c>
      <c r="AA610" s="34"/>
      <c r="AB610" s="188" t="s">
        <v>2939</v>
      </c>
      <c r="AC610" s="188"/>
      <c r="AD610" s="34"/>
      <c r="AE610" s="35" t="s">
        <v>56</v>
      </c>
      <c r="AF610" s="34">
        <v>30</v>
      </c>
      <c r="AG610" s="34">
        <v>30</v>
      </c>
      <c r="AH610" s="34"/>
      <c r="AI610" s="34"/>
    </row>
    <row r="611" s="16" customFormat="1" ht="105" hidden="1" customHeight="1" spans="1:35">
      <c r="A611" s="34">
        <v>357</v>
      </c>
      <c r="B611" s="34" t="s">
        <v>864</v>
      </c>
      <c r="C611" s="34" t="s">
        <v>1399</v>
      </c>
      <c r="D611" s="34" t="s">
        <v>2934</v>
      </c>
      <c r="E611" s="34" t="s">
        <v>3332</v>
      </c>
      <c r="F611" s="34" t="s">
        <v>138</v>
      </c>
      <c r="G611" s="34" t="s">
        <v>4554</v>
      </c>
      <c r="H611" s="34" t="s">
        <v>48</v>
      </c>
      <c r="I611" s="59" t="s">
        <v>3333</v>
      </c>
      <c r="J611" s="34">
        <v>30</v>
      </c>
      <c r="K611" s="34">
        <v>30</v>
      </c>
      <c r="L611" s="34"/>
      <c r="M611" s="34"/>
      <c r="N611" s="59" t="s">
        <v>3334</v>
      </c>
      <c r="O611" s="59"/>
      <c r="P611" s="156">
        <v>60</v>
      </c>
      <c r="Q611" s="34" t="s">
        <v>52</v>
      </c>
      <c r="R611" s="34" t="s">
        <v>52</v>
      </c>
      <c r="S611" s="34" t="s">
        <v>52</v>
      </c>
      <c r="T611" s="40" t="s">
        <v>2938</v>
      </c>
      <c r="U611" s="34" t="s">
        <v>143</v>
      </c>
      <c r="V611" s="34" t="s">
        <v>144</v>
      </c>
      <c r="W611" s="87">
        <v>18287487666</v>
      </c>
      <c r="X611" s="34" t="s">
        <v>56</v>
      </c>
      <c r="Y611" s="107">
        <v>45352</v>
      </c>
      <c r="Z611" s="107">
        <v>45657</v>
      </c>
      <c r="AA611" s="34"/>
      <c r="AB611" s="188" t="s">
        <v>2939</v>
      </c>
      <c r="AC611" s="188"/>
      <c r="AD611" s="34"/>
      <c r="AE611" s="35" t="s">
        <v>56</v>
      </c>
      <c r="AF611" s="34">
        <v>30</v>
      </c>
      <c r="AG611" s="34">
        <v>30</v>
      </c>
      <c r="AH611" s="34"/>
      <c r="AI611" s="34"/>
    </row>
    <row r="612" s="16" customFormat="1" ht="105" hidden="1" customHeight="1" spans="1:35">
      <c r="A612" s="33">
        <v>358</v>
      </c>
      <c r="B612" s="34" t="s">
        <v>864</v>
      </c>
      <c r="C612" s="34" t="s">
        <v>1399</v>
      </c>
      <c r="D612" s="34" t="s">
        <v>2934</v>
      </c>
      <c r="E612" s="34" t="s">
        <v>3335</v>
      </c>
      <c r="F612" s="34" t="s">
        <v>138</v>
      </c>
      <c r="G612" s="34" t="s">
        <v>4555</v>
      </c>
      <c r="H612" s="34" t="s">
        <v>48</v>
      </c>
      <c r="I612" s="59" t="s">
        <v>3336</v>
      </c>
      <c r="J612" s="34">
        <v>30</v>
      </c>
      <c r="K612" s="34">
        <v>30</v>
      </c>
      <c r="L612" s="34"/>
      <c r="M612" s="34"/>
      <c r="N612" s="59" t="s">
        <v>3337</v>
      </c>
      <c r="O612" s="59"/>
      <c r="P612" s="156">
        <v>2400</v>
      </c>
      <c r="Q612" s="34" t="s">
        <v>52</v>
      </c>
      <c r="R612" s="34" t="s">
        <v>52</v>
      </c>
      <c r="S612" s="34" t="s">
        <v>52</v>
      </c>
      <c r="T612" s="40" t="s">
        <v>2938</v>
      </c>
      <c r="U612" s="34" t="s">
        <v>143</v>
      </c>
      <c r="V612" s="34" t="s">
        <v>144</v>
      </c>
      <c r="W612" s="87">
        <v>18287487666</v>
      </c>
      <c r="X612" s="34" t="s">
        <v>56</v>
      </c>
      <c r="Y612" s="107">
        <v>45352</v>
      </c>
      <c r="Z612" s="107">
        <v>45657</v>
      </c>
      <c r="AA612" s="34"/>
      <c r="AB612" s="188" t="s">
        <v>2939</v>
      </c>
      <c r="AC612" s="188"/>
      <c r="AD612" s="34"/>
      <c r="AE612" s="35" t="s">
        <v>56</v>
      </c>
      <c r="AF612" s="34">
        <v>30</v>
      </c>
      <c r="AG612" s="34">
        <v>30</v>
      </c>
      <c r="AH612" s="34"/>
      <c r="AI612" s="34"/>
    </row>
    <row r="613" s="16" customFormat="1" ht="105" hidden="1" customHeight="1" spans="1:35">
      <c r="A613" s="34">
        <v>359</v>
      </c>
      <c r="B613" s="34" t="s">
        <v>864</v>
      </c>
      <c r="C613" s="34" t="s">
        <v>1399</v>
      </c>
      <c r="D613" s="34" t="s">
        <v>2934</v>
      </c>
      <c r="E613" s="34" t="s">
        <v>3338</v>
      </c>
      <c r="F613" s="34" t="s">
        <v>138</v>
      </c>
      <c r="G613" s="34" t="s">
        <v>4556</v>
      </c>
      <c r="H613" s="34" t="s">
        <v>48</v>
      </c>
      <c r="I613" s="59" t="s">
        <v>3339</v>
      </c>
      <c r="J613" s="34">
        <v>30</v>
      </c>
      <c r="K613" s="34">
        <v>30</v>
      </c>
      <c r="L613" s="34"/>
      <c r="M613" s="34"/>
      <c r="N613" s="59" t="s">
        <v>3340</v>
      </c>
      <c r="O613" s="59"/>
      <c r="P613" s="156">
        <v>147</v>
      </c>
      <c r="Q613" s="34" t="s">
        <v>52</v>
      </c>
      <c r="R613" s="34" t="s">
        <v>52</v>
      </c>
      <c r="S613" s="34" t="s">
        <v>52</v>
      </c>
      <c r="T613" s="40" t="s">
        <v>2938</v>
      </c>
      <c r="U613" s="34" t="s">
        <v>143</v>
      </c>
      <c r="V613" s="34" t="s">
        <v>144</v>
      </c>
      <c r="W613" s="87">
        <v>18287487666</v>
      </c>
      <c r="X613" s="34" t="s">
        <v>56</v>
      </c>
      <c r="Y613" s="107">
        <v>45352</v>
      </c>
      <c r="Z613" s="107">
        <v>45657</v>
      </c>
      <c r="AA613" s="34"/>
      <c r="AB613" s="188" t="s">
        <v>2939</v>
      </c>
      <c r="AC613" s="188"/>
      <c r="AD613" s="34"/>
      <c r="AE613" s="35" t="s">
        <v>56</v>
      </c>
      <c r="AF613" s="34">
        <v>30</v>
      </c>
      <c r="AG613" s="34">
        <v>30</v>
      </c>
      <c r="AH613" s="34"/>
      <c r="AI613" s="34"/>
    </row>
    <row r="614" s="16" customFormat="1" ht="105" hidden="1" customHeight="1" spans="1:35">
      <c r="A614" s="34">
        <v>360</v>
      </c>
      <c r="B614" s="34" t="s">
        <v>864</v>
      </c>
      <c r="C614" s="34" t="s">
        <v>1399</v>
      </c>
      <c r="D614" s="34" t="s">
        <v>2934</v>
      </c>
      <c r="E614" s="34" t="s">
        <v>3341</v>
      </c>
      <c r="F614" s="34" t="s">
        <v>138</v>
      </c>
      <c r="G614" s="34" t="s">
        <v>4557</v>
      </c>
      <c r="H614" s="34" t="s">
        <v>48</v>
      </c>
      <c r="I614" s="59" t="s">
        <v>3343</v>
      </c>
      <c r="J614" s="34">
        <v>30</v>
      </c>
      <c r="K614" s="34">
        <v>30</v>
      </c>
      <c r="L614" s="34"/>
      <c r="M614" s="34"/>
      <c r="N614" s="59" t="s">
        <v>3344</v>
      </c>
      <c r="O614" s="59"/>
      <c r="P614" s="156">
        <v>73</v>
      </c>
      <c r="Q614" s="34" t="s">
        <v>52</v>
      </c>
      <c r="R614" s="34" t="s">
        <v>52</v>
      </c>
      <c r="S614" s="34" t="s">
        <v>52</v>
      </c>
      <c r="T614" s="40" t="s">
        <v>2938</v>
      </c>
      <c r="U614" s="34" t="s">
        <v>143</v>
      </c>
      <c r="V614" s="34" t="s">
        <v>144</v>
      </c>
      <c r="W614" s="87">
        <v>18287487666</v>
      </c>
      <c r="X614" s="34" t="s">
        <v>56</v>
      </c>
      <c r="Y614" s="107">
        <v>45352</v>
      </c>
      <c r="Z614" s="107">
        <v>45657</v>
      </c>
      <c r="AA614" s="34"/>
      <c r="AB614" s="188" t="s">
        <v>2939</v>
      </c>
      <c r="AC614" s="188"/>
      <c r="AD614" s="34"/>
      <c r="AE614" s="35" t="s">
        <v>56</v>
      </c>
      <c r="AF614" s="34">
        <v>30</v>
      </c>
      <c r="AG614" s="34">
        <v>30</v>
      </c>
      <c r="AH614" s="34"/>
      <c r="AI614" s="34"/>
    </row>
    <row r="615" s="16" customFormat="1" ht="105" hidden="1" customHeight="1" spans="1:35">
      <c r="A615" s="33">
        <v>361</v>
      </c>
      <c r="B615" s="34" t="s">
        <v>864</v>
      </c>
      <c r="C615" s="34" t="s">
        <v>1399</v>
      </c>
      <c r="D615" s="34" t="s">
        <v>2934</v>
      </c>
      <c r="E615" s="34" t="s">
        <v>3345</v>
      </c>
      <c r="F615" s="34" t="s">
        <v>138</v>
      </c>
      <c r="G615" s="34" t="s">
        <v>4558</v>
      </c>
      <c r="H615" s="34" t="s">
        <v>48</v>
      </c>
      <c r="I615" s="59" t="s">
        <v>3346</v>
      </c>
      <c r="J615" s="34">
        <v>30</v>
      </c>
      <c r="K615" s="34">
        <v>30</v>
      </c>
      <c r="L615" s="34"/>
      <c r="M615" s="34"/>
      <c r="N615" s="59" t="s">
        <v>3347</v>
      </c>
      <c r="O615" s="59"/>
      <c r="P615" s="156">
        <v>968</v>
      </c>
      <c r="Q615" s="34" t="s">
        <v>52</v>
      </c>
      <c r="R615" s="34" t="s">
        <v>52</v>
      </c>
      <c r="S615" s="34" t="s">
        <v>52</v>
      </c>
      <c r="T615" s="40" t="s">
        <v>2938</v>
      </c>
      <c r="U615" s="34" t="s">
        <v>143</v>
      </c>
      <c r="V615" s="34" t="s">
        <v>144</v>
      </c>
      <c r="W615" s="87">
        <v>18287487666</v>
      </c>
      <c r="X615" s="34" t="s">
        <v>56</v>
      </c>
      <c r="Y615" s="107">
        <v>45352</v>
      </c>
      <c r="Z615" s="107">
        <v>45657</v>
      </c>
      <c r="AA615" s="34"/>
      <c r="AB615" s="188" t="s">
        <v>2939</v>
      </c>
      <c r="AC615" s="188"/>
      <c r="AD615" s="34"/>
      <c r="AE615" s="35" t="s">
        <v>56</v>
      </c>
      <c r="AF615" s="34">
        <v>30</v>
      </c>
      <c r="AG615" s="34">
        <v>30</v>
      </c>
      <c r="AH615" s="34"/>
      <c r="AI615" s="34"/>
    </row>
    <row r="616" s="16" customFormat="1" ht="105" hidden="1" customHeight="1" spans="1:35">
      <c r="A616" s="34">
        <v>362</v>
      </c>
      <c r="B616" s="34" t="s">
        <v>864</v>
      </c>
      <c r="C616" s="34" t="s">
        <v>1399</v>
      </c>
      <c r="D616" s="34" t="s">
        <v>2934</v>
      </c>
      <c r="E616" s="34" t="s">
        <v>3348</v>
      </c>
      <c r="F616" s="34" t="s">
        <v>138</v>
      </c>
      <c r="G616" s="34" t="s">
        <v>2375</v>
      </c>
      <c r="H616" s="34" t="s">
        <v>48</v>
      </c>
      <c r="I616" s="59" t="s">
        <v>3349</v>
      </c>
      <c r="J616" s="34">
        <v>30</v>
      </c>
      <c r="K616" s="34">
        <v>30</v>
      </c>
      <c r="L616" s="34"/>
      <c r="M616" s="34"/>
      <c r="N616" s="59" t="s">
        <v>3350</v>
      </c>
      <c r="O616" s="59"/>
      <c r="P616" s="156">
        <v>431</v>
      </c>
      <c r="Q616" s="34" t="s">
        <v>52</v>
      </c>
      <c r="R616" s="34" t="s">
        <v>52</v>
      </c>
      <c r="S616" s="34" t="s">
        <v>52</v>
      </c>
      <c r="T616" s="40" t="s">
        <v>2938</v>
      </c>
      <c r="U616" s="34" t="s">
        <v>143</v>
      </c>
      <c r="V616" s="34" t="s">
        <v>144</v>
      </c>
      <c r="W616" s="87">
        <v>18287487666</v>
      </c>
      <c r="X616" s="34" t="s">
        <v>56</v>
      </c>
      <c r="Y616" s="107">
        <v>45322</v>
      </c>
      <c r="Z616" s="107">
        <v>45657</v>
      </c>
      <c r="AA616" s="34"/>
      <c r="AB616" s="188" t="s">
        <v>2939</v>
      </c>
      <c r="AC616" s="188"/>
      <c r="AD616" s="34"/>
      <c r="AE616" s="35" t="s">
        <v>56</v>
      </c>
      <c r="AF616" s="34">
        <v>30</v>
      </c>
      <c r="AG616" s="34">
        <v>30</v>
      </c>
      <c r="AH616" s="34"/>
      <c r="AI616" s="34"/>
    </row>
    <row r="617" s="16" customFormat="1" ht="105" hidden="1" customHeight="1" spans="1:35">
      <c r="A617" s="34">
        <v>363</v>
      </c>
      <c r="B617" s="34" t="s">
        <v>864</v>
      </c>
      <c r="C617" s="34" t="s">
        <v>1399</v>
      </c>
      <c r="D617" s="34" t="s">
        <v>2934</v>
      </c>
      <c r="E617" s="34" t="s">
        <v>3351</v>
      </c>
      <c r="F617" s="34" t="s">
        <v>138</v>
      </c>
      <c r="G617" s="34" t="s">
        <v>600</v>
      </c>
      <c r="H617" s="34" t="s">
        <v>48</v>
      </c>
      <c r="I617" s="59" t="s">
        <v>3352</v>
      </c>
      <c r="J617" s="34">
        <v>60</v>
      </c>
      <c r="K617" s="34">
        <v>60</v>
      </c>
      <c r="L617" s="34"/>
      <c r="M617" s="34"/>
      <c r="N617" s="59" t="s">
        <v>3353</v>
      </c>
      <c r="O617" s="59"/>
      <c r="P617" s="156">
        <v>964</v>
      </c>
      <c r="Q617" s="34" t="s">
        <v>52</v>
      </c>
      <c r="R617" s="34" t="s">
        <v>52</v>
      </c>
      <c r="S617" s="34" t="s">
        <v>52</v>
      </c>
      <c r="T617" s="40" t="s">
        <v>2938</v>
      </c>
      <c r="U617" s="34" t="s">
        <v>143</v>
      </c>
      <c r="V617" s="34" t="s">
        <v>144</v>
      </c>
      <c r="W617" s="87">
        <v>18287487666</v>
      </c>
      <c r="X617" s="34" t="s">
        <v>56</v>
      </c>
      <c r="Y617" s="107">
        <v>45322</v>
      </c>
      <c r="Z617" s="107">
        <v>45657</v>
      </c>
      <c r="AA617" s="34"/>
      <c r="AB617" s="188" t="s">
        <v>2939</v>
      </c>
      <c r="AC617" s="189" t="s">
        <v>4314</v>
      </c>
      <c r="AD617" s="34"/>
      <c r="AE617" s="35" t="s">
        <v>56</v>
      </c>
      <c r="AF617" s="34">
        <v>60</v>
      </c>
      <c r="AG617" s="34">
        <v>60</v>
      </c>
      <c r="AH617" s="34"/>
      <c r="AI617" s="34"/>
    </row>
    <row r="618" s="16" customFormat="1" ht="105" hidden="1" customHeight="1" spans="1:35">
      <c r="A618" s="33">
        <v>364</v>
      </c>
      <c r="B618" s="34" t="s">
        <v>864</v>
      </c>
      <c r="C618" s="34" t="s">
        <v>1399</v>
      </c>
      <c r="D618" s="34" t="s">
        <v>2934</v>
      </c>
      <c r="E618" s="34" t="s">
        <v>3354</v>
      </c>
      <c r="F618" s="34" t="s">
        <v>68</v>
      </c>
      <c r="G618" s="34" t="s">
        <v>3355</v>
      </c>
      <c r="H618" s="34" t="s">
        <v>48</v>
      </c>
      <c r="I618" s="59" t="s">
        <v>3356</v>
      </c>
      <c r="J618" s="34">
        <v>30</v>
      </c>
      <c r="K618" s="34">
        <v>30</v>
      </c>
      <c r="L618" s="34"/>
      <c r="M618" s="34"/>
      <c r="N618" s="59" t="s">
        <v>3357</v>
      </c>
      <c r="O618" s="59"/>
      <c r="P618" s="156">
        <v>3077</v>
      </c>
      <c r="Q618" s="34" t="s">
        <v>52</v>
      </c>
      <c r="R618" s="34" t="s">
        <v>52</v>
      </c>
      <c r="S618" s="34" t="s">
        <v>52</v>
      </c>
      <c r="T618" s="40" t="s">
        <v>2938</v>
      </c>
      <c r="U618" s="34" t="s">
        <v>363</v>
      </c>
      <c r="V618" s="34" t="s">
        <v>364</v>
      </c>
      <c r="W618" s="87">
        <v>15924765188</v>
      </c>
      <c r="X618" s="34" t="s">
        <v>56</v>
      </c>
      <c r="Y618" s="107">
        <v>45352</v>
      </c>
      <c r="Z618" s="107">
        <v>45657</v>
      </c>
      <c r="AA618" s="34"/>
      <c r="AB618" s="188" t="s">
        <v>2939</v>
      </c>
      <c r="AC618" s="188"/>
      <c r="AD618" s="34"/>
      <c r="AE618" s="35" t="s">
        <v>56</v>
      </c>
      <c r="AF618" s="34">
        <v>30</v>
      </c>
      <c r="AG618" s="34">
        <v>30</v>
      </c>
      <c r="AH618" s="34"/>
      <c r="AI618" s="34"/>
    </row>
    <row r="619" s="16" customFormat="1" ht="105" hidden="1" customHeight="1" spans="1:35">
      <c r="A619" s="34">
        <v>365</v>
      </c>
      <c r="B619" s="34" t="s">
        <v>864</v>
      </c>
      <c r="C619" s="34" t="s">
        <v>1399</v>
      </c>
      <c r="D619" s="34" t="s">
        <v>2934</v>
      </c>
      <c r="E619" s="34" t="s">
        <v>3358</v>
      </c>
      <c r="F619" s="34" t="s">
        <v>68</v>
      </c>
      <c r="G619" s="34" t="s">
        <v>1448</v>
      </c>
      <c r="H619" s="34" t="s">
        <v>48</v>
      </c>
      <c r="I619" s="59" t="s">
        <v>3359</v>
      </c>
      <c r="J619" s="34">
        <v>30</v>
      </c>
      <c r="K619" s="34">
        <v>30</v>
      </c>
      <c r="L619" s="34"/>
      <c r="M619" s="34"/>
      <c r="N619" s="59" t="s">
        <v>3360</v>
      </c>
      <c r="O619" s="59"/>
      <c r="P619" s="156">
        <v>3552</v>
      </c>
      <c r="Q619" s="34" t="s">
        <v>52</v>
      </c>
      <c r="R619" s="34" t="s">
        <v>52</v>
      </c>
      <c r="S619" s="34" t="s">
        <v>52</v>
      </c>
      <c r="T619" s="40" t="s">
        <v>2938</v>
      </c>
      <c r="U619" s="34" t="s">
        <v>363</v>
      </c>
      <c r="V619" s="34" t="s">
        <v>364</v>
      </c>
      <c r="W619" s="87">
        <v>15924765188</v>
      </c>
      <c r="X619" s="34" t="s">
        <v>56</v>
      </c>
      <c r="Y619" s="107">
        <v>45352</v>
      </c>
      <c r="Z619" s="107">
        <v>45657</v>
      </c>
      <c r="AA619" s="34"/>
      <c r="AB619" s="188" t="s">
        <v>2939</v>
      </c>
      <c r="AC619" s="188"/>
      <c r="AD619" s="34"/>
      <c r="AE619" s="35" t="s">
        <v>56</v>
      </c>
      <c r="AF619" s="34">
        <v>30</v>
      </c>
      <c r="AG619" s="34">
        <v>30</v>
      </c>
      <c r="AH619" s="34"/>
      <c r="AI619" s="34"/>
    </row>
    <row r="620" s="16" customFormat="1" ht="105" hidden="1" customHeight="1" spans="1:35">
      <c r="A620" s="34">
        <v>366</v>
      </c>
      <c r="B620" s="34" t="s">
        <v>864</v>
      </c>
      <c r="C620" s="34" t="s">
        <v>1399</v>
      </c>
      <c r="D620" s="34" t="s">
        <v>2934</v>
      </c>
      <c r="E620" s="34" t="s">
        <v>3361</v>
      </c>
      <c r="F620" s="34" t="s">
        <v>68</v>
      </c>
      <c r="G620" s="34" t="s">
        <v>3362</v>
      </c>
      <c r="H620" s="34" t="s">
        <v>48</v>
      </c>
      <c r="I620" s="59" t="s">
        <v>3363</v>
      </c>
      <c r="J620" s="34">
        <v>30</v>
      </c>
      <c r="K620" s="34">
        <v>30</v>
      </c>
      <c r="L620" s="34"/>
      <c r="M620" s="34"/>
      <c r="N620" s="59" t="s">
        <v>3364</v>
      </c>
      <c r="O620" s="59"/>
      <c r="P620" s="156">
        <v>4309</v>
      </c>
      <c r="Q620" s="34" t="s">
        <v>52</v>
      </c>
      <c r="R620" s="34" t="s">
        <v>52</v>
      </c>
      <c r="S620" s="34" t="s">
        <v>52</v>
      </c>
      <c r="T620" s="40" t="s">
        <v>2938</v>
      </c>
      <c r="U620" s="34" t="s">
        <v>363</v>
      </c>
      <c r="V620" s="34" t="s">
        <v>364</v>
      </c>
      <c r="W620" s="87">
        <v>15924765188</v>
      </c>
      <c r="X620" s="34" t="s">
        <v>56</v>
      </c>
      <c r="Y620" s="107">
        <v>45292</v>
      </c>
      <c r="Z620" s="107">
        <v>45627</v>
      </c>
      <c r="AA620" s="34"/>
      <c r="AB620" s="188" t="s">
        <v>2939</v>
      </c>
      <c r="AC620" s="188"/>
      <c r="AD620" s="34"/>
      <c r="AE620" s="35" t="s">
        <v>56</v>
      </c>
      <c r="AF620" s="34">
        <v>30</v>
      </c>
      <c r="AG620" s="34">
        <v>30</v>
      </c>
      <c r="AH620" s="34"/>
      <c r="AI620" s="34"/>
    </row>
    <row r="621" s="16" customFormat="1" ht="105" hidden="1" customHeight="1" spans="1:35">
      <c r="A621" s="33">
        <v>367</v>
      </c>
      <c r="B621" s="34" t="s">
        <v>864</v>
      </c>
      <c r="C621" s="34" t="s">
        <v>1399</v>
      </c>
      <c r="D621" s="34" t="s">
        <v>2934</v>
      </c>
      <c r="E621" s="34" t="s">
        <v>3365</v>
      </c>
      <c r="F621" s="34" t="s">
        <v>68</v>
      </c>
      <c r="G621" s="34" t="s">
        <v>3366</v>
      </c>
      <c r="H621" s="34" t="s">
        <v>48</v>
      </c>
      <c r="I621" s="59" t="s">
        <v>3367</v>
      </c>
      <c r="J621" s="34">
        <v>30</v>
      </c>
      <c r="K621" s="34">
        <v>30</v>
      </c>
      <c r="L621" s="34"/>
      <c r="M621" s="34"/>
      <c r="N621" s="59" t="s">
        <v>3368</v>
      </c>
      <c r="O621" s="59"/>
      <c r="P621" s="156">
        <v>3480</v>
      </c>
      <c r="Q621" s="34" t="s">
        <v>52</v>
      </c>
      <c r="R621" s="34" t="s">
        <v>52</v>
      </c>
      <c r="S621" s="34" t="s">
        <v>52</v>
      </c>
      <c r="T621" s="40" t="s">
        <v>2938</v>
      </c>
      <c r="U621" s="34" t="s">
        <v>363</v>
      </c>
      <c r="V621" s="34" t="s">
        <v>364</v>
      </c>
      <c r="W621" s="87">
        <v>15924765188</v>
      </c>
      <c r="X621" s="34" t="s">
        <v>56</v>
      </c>
      <c r="Y621" s="107">
        <v>45292</v>
      </c>
      <c r="Z621" s="107">
        <v>45627</v>
      </c>
      <c r="AA621" s="34"/>
      <c r="AB621" s="188" t="s">
        <v>2939</v>
      </c>
      <c r="AC621" s="188"/>
      <c r="AD621" s="34"/>
      <c r="AE621" s="35" t="s">
        <v>56</v>
      </c>
      <c r="AF621" s="34">
        <v>30</v>
      </c>
      <c r="AG621" s="34">
        <v>30</v>
      </c>
      <c r="AH621" s="34"/>
      <c r="AI621" s="34"/>
    </row>
    <row r="622" s="16" customFormat="1" ht="105" hidden="1" customHeight="1" spans="1:35">
      <c r="A622" s="34">
        <v>368</v>
      </c>
      <c r="B622" s="34" t="s">
        <v>864</v>
      </c>
      <c r="C622" s="34" t="s">
        <v>1399</v>
      </c>
      <c r="D622" s="34" t="s">
        <v>2934</v>
      </c>
      <c r="E622" s="34" t="s">
        <v>3369</v>
      </c>
      <c r="F622" s="34" t="s">
        <v>68</v>
      </c>
      <c r="G622" s="34" t="s">
        <v>968</v>
      </c>
      <c r="H622" s="34" t="s">
        <v>48</v>
      </c>
      <c r="I622" s="59" t="s">
        <v>3370</v>
      </c>
      <c r="J622" s="34">
        <v>30</v>
      </c>
      <c r="K622" s="34">
        <v>30</v>
      </c>
      <c r="L622" s="34"/>
      <c r="M622" s="34"/>
      <c r="N622" s="59" t="s">
        <v>3371</v>
      </c>
      <c r="O622" s="59"/>
      <c r="P622" s="156">
        <v>4988</v>
      </c>
      <c r="Q622" s="34" t="s">
        <v>52</v>
      </c>
      <c r="R622" s="34" t="s">
        <v>52</v>
      </c>
      <c r="S622" s="34" t="s">
        <v>52</v>
      </c>
      <c r="T622" s="40" t="s">
        <v>2938</v>
      </c>
      <c r="U622" s="34" t="s">
        <v>363</v>
      </c>
      <c r="V622" s="34" t="s">
        <v>364</v>
      </c>
      <c r="W622" s="87">
        <v>15924765188</v>
      </c>
      <c r="X622" s="34" t="s">
        <v>56</v>
      </c>
      <c r="Y622" s="107">
        <v>45292</v>
      </c>
      <c r="Z622" s="107">
        <v>45627</v>
      </c>
      <c r="AA622" s="34"/>
      <c r="AB622" s="188" t="s">
        <v>2939</v>
      </c>
      <c r="AC622" s="188"/>
      <c r="AD622" s="34"/>
      <c r="AE622" s="35" t="s">
        <v>56</v>
      </c>
      <c r="AF622" s="34">
        <v>30</v>
      </c>
      <c r="AG622" s="34">
        <v>30</v>
      </c>
      <c r="AH622" s="34"/>
      <c r="AI622" s="34"/>
    </row>
    <row r="623" s="16" customFormat="1" ht="105" hidden="1" customHeight="1" spans="1:35">
      <c r="A623" s="34">
        <v>369</v>
      </c>
      <c r="B623" s="34" t="s">
        <v>864</v>
      </c>
      <c r="C623" s="34" t="s">
        <v>1399</v>
      </c>
      <c r="D623" s="34" t="s">
        <v>2934</v>
      </c>
      <c r="E623" s="34" t="s">
        <v>3372</v>
      </c>
      <c r="F623" s="34" t="s">
        <v>68</v>
      </c>
      <c r="G623" s="34" t="s">
        <v>3373</v>
      </c>
      <c r="H623" s="34" t="s">
        <v>48</v>
      </c>
      <c r="I623" s="59" t="s">
        <v>3367</v>
      </c>
      <c r="J623" s="34">
        <v>30</v>
      </c>
      <c r="K623" s="34">
        <v>30</v>
      </c>
      <c r="L623" s="34"/>
      <c r="M623" s="34"/>
      <c r="N623" s="59" t="s">
        <v>3374</v>
      </c>
      <c r="O623" s="59"/>
      <c r="P623" s="156">
        <v>2634</v>
      </c>
      <c r="Q623" s="34" t="s">
        <v>52</v>
      </c>
      <c r="R623" s="34" t="s">
        <v>52</v>
      </c>
      <c r="S623" s="34" t="s">
        <v>52</v>
      </c>
      <c r="T623" s="40" t="s">
        <v>2938</v>
      </c>
      <c r="U623" s="34" t="s">
        <v>363</v>
      </c>
      <c r="V623" s="34" t="s">
        <v>364</v>
      </c>
      <c r="W623" s="87">
        <v>15924765188</v>
      </c>
      <c r="X623" s="34" t="s">
        <v>56</v>
      </c>
      <c r="Y623" s="107">
        <v>45292</v>
      </c>
      <c r="Z623" s="107">
        <v>45627</v>
      </c>
      <c r="AA623" s="34"/>
      <c r="AB623" s="188" t="s">
        <v>2939</v>
      </c>
      <c r="AC623" s="188"/>
      <c r="AD623" s="34"/>
      <c r="AE623" s="35" t="s">
        <v>56</v>
      </c>
      <c r="AF623" s="34">
        <v>30</v>
      </c>
      <c r="AG623" s="34">
        <v>30</v>
      </c>
      <c r="AH623" s="34"/>
      <c r="AI623" s="34"/>
    </row>
    <row r="624" s="16" customFormat="1" ht="105" hidden="1" customHeight="1" spans="1:35">
      <c r="A624" s="33">
        <v>370</v>
      </c>
      <c r="B624" s="34" t="s">
        <v>864</v>
      </c>
      <c r="C624" s="34" t="s">
        <v>1399</v>
      </c>
      <c r="D624" s="34" t="s">
        <v>2934</v>
      </c>
      <c r="E624" s="34" t="s">
        <v>3375</v>
      </c>
      <c r="F624" s="34" t="s">
        <v>68</v>
      </c>
      <c r="G624" s="34" t="s">
        <v>3376</v>
      </c>
      <c r="H624" s="34" t="s">
        <v>48</v>
      </c>
      <c r="I624" s="59" t="s">
        <v>3377</v>
      </c>
      <c r="J624" s="34">
        <v>30</v>
      </c>
      <c r="K624" s="34">
        <v>30</v>
      </c>
      <c r="L624" s="34"/>
      <c r="M624" s="34"/>
      <c r="N624" s="59" t="s">
        <v>3378</v>
      </c>
      <c r="O624" s="59"/>
      <c r="P624" s="156">
        <v>2670</v>
      </c>
      <c r="Q624" s="34" t="s">
        <v>52</v>
      </c>
      <c r="R624" s="34" t="s">
        <v>52</v>
      </c>
      <c r="S624" s="34" t="s">
        <v>52</v>
      </c>
      <c r="T624" s="40" t="s">
        <v>2938</v>
      </c>
      <c r="U624" s="34" t="s">
        <v>363</v>
      </c>
      <c r="V624" s="34" t="s">
        <v>364</v>
      </c>
      <c r="W624" s="87">
        <v>15924765188</v>
      </c>
      <c r="X624" s="34" t="s">
        <v>56</v>
      </c>
      <c r="Y624" s="107">
        <v>45292</v>
      </c>
      <c r="Z624" s="107">
        <v>45627</v>
      </c>
      <c r="AA624" s="34"/>
      <c r="AB624" s="188" t="s">
        <v>2939</v>
      </c>
      <c r="AC624" s="188"/>
      <c r="AD624" s="34"/>
      <c r="AE624" s="35" t="s">
        <v>56</v>
      </c>
      <c r="AF624" s="34">
        <v>30</v>
      </c>
      <c r="AG624" s="34">
        <v>30</v>
      </c>
      <c r="AH624" s="34"/>
      <c r="AI624" s="34"/>
    </row>
    <row r="625" s="16" customFormat="1" ht="105" hidden="1" customHeight="1" spans="1:35">
      <c r="A625" s="34">
        <v>371</v>
      </c>
      <c r="B625" s="34" t="s">
        <v>864</v>
      </c>
      <c r="C625" s="34" t="s">
        <v>1399</v>
      </c>
      <c r="D625" s="34" t="s">
        <v>2934</v>
      </c>
      <c r="E625" s="34" t="s">
        <v>3379</v>
      </c>
      <c r="F625" s="34" t="s">
        <v>366</v>
      </c>
      <c r="G625" s="34" t="s">
        <v>2180</v>
      </c>
      <c r="H625" s="34" t="s">
        <v>48</v>
      </c>
      <c r="I625" s="59" t="s">
        <v>4559</v>
      </c>
      <c r="J625" s="34">
        <v>30</v>
      </c>
      <c r="K625" s="34">
        <v>30</v>
      </c>
      <c r="L625" s="34"/>
      <c r="M625" s="34"/>
      <c r="N625" s="59" t="s">
        <v>3381</v>
      </c>
      <c r="O625" s="59"/>
      <c r="P625" s="156">
        <v>1532</v>
      </c>
      <c r="Q625" s="34" t="s">
        <v>52</v>
      </c>
      <c r="R625" s="34" t="s">
        <v>52</v>
      </c>
      <c r="S625" s="34" t="s">
        <v>52</v>
      </c>
      <c r="T625" s="40" t="s">
        <v>2938</v>
      </c>
      <c r="U625" s="34" t="s">
        <v>371</v>
      </c>
      <c r="V625" s="34" t="s">
        <v>372</v>
      </c>
      <c r="W625" s="87">
        <v>13988998197</v>
      </c>
      <c r="X625" s="34" t="s">
        <v>56</v>
      </c>
      <c r="Y625" s="107">
        <v>45292</v>
      </c>
      <c r="Z625" s="107">
        <v>45627</v>
      </c>
      <c r="AA625" s="34"/>
      <c r="AB625" s="188" t="s">
        <v>2939</v>
      </c>
      <c r="AC625" s="188"/>
      <c r="AD625" s="34"/>
      <c r="AE625" s="35" t="s">
        <v>56</v>
      </c>
      <c r="AF625" s="34">
        <v>30</v>
      </c>
      <c r="AG625" s="34">
        <v>30</v>
      </c>
      <c r="AH625" s="34"/>
      <c r="AI625" s="34"/>
    </row>
    <row r="626" s="16" customFormat="1" ht="105" hidden="1" customHeight="1" spans="1:35">
      <c r="A626" s="34">
        <v>372</v>
      </c>
      <c r="B626" s="34" t="s">
        <v>864</v>
      </c>
      <c r="C626" s="34" t="s">
        <v>1399</v>
      </c>
      <c r="D626" s="34" t="s">
        <v>2934</v>
      </c>
      <c r="E626" s="34" t="s">
        <v>3382</v>
      </c>
      <c r="F626" s="34" t="s">
        <v>366</v>
      </c>
      <c r="G626" s="34" t="s">
        <v>2779</v>
      </c>
      <c r="H626" s="34" t="s">
        <v>48</v>
      </c>
      <c r="I626" s="59" t="s">
        <v>4559</v>
      </c>
      <c r="J626" s="34">
        <v>30</v>
      </c>
      <c r="K626" s="34">
        <v>30</v>
      </c>
      <c r="L626" s="34"/>
      <c r="M626" s="34"/>
      <c r="N626" s="59" t="s">
        <v>3383</v>
      </c>
      <c r="O626" s="59"/>
      <c r="P626" s="156">
        <v>1078</v>
      </c>
      <c r="Q626" s="34" t="s">
        <v>52</v>
      </c>
      <c r="R626" s="34" t="s">
        <v>52</v>
      </c>
      <c r="S626" s="34" t="s">
        <v>52</v>
      </c>
      <c r="T626" s="40" t="s">
        <v>2938</v>
      </c>
      <c r="U626" s="34" t="s">
        <v>371</v>
      </c>
      <c r="V626" s="34" t="s">
        <v>372</v>
      </c>
      <c r="W626" s="87">
        <v>13988998197</v>
      </c>
      <c r="X626" s="34" t="s">
        <v>56</v>
      </c>
      <c r="Y626" s="107">
        <v>45292</v>
      </c>
      <c r="Z626" s="107">
        <v>45627</v>
      </c>
      <c r="AA626" s="34"/>
      <c r="AB626" s="188" t="s">
        <v>2939</v>
      </c>
      <c r="AC626" s="188"/>
      <c r="AD626" s="34"/>
      <c r="AE626" s="35" t="s">
        <v>56</v>
      </c>
      <c r="AF626" s="34">
        <v>30</v>
      </c>
      <c r="AG626" s="34">
        <v>30</v>
      </c>
      <c r="AH626" s="34"/>
      <c r="AI626" s="34"/>
    </row>
    <row r="627" s="16" customFormat="1" ht="105" hidden="1" customHeight="1" spans="1:35">
      <c r="A627" s="33">
        <v>373</v>
      </c>
      <c r="B627" s="34" t="s">
        <v>864</v>
      </c>
      <c r="C627" s="34" t="s">
        <v>1399</v>
      </c>
      <c r="D627" s="34" t="s">
        <v>2934</v>
      </c>
      <c r="E627" s="34" t="s">
        <v>3384</v>
      </c>
      <c r="F627" s="34" t="s">
        <v>366</v>
      </c>
      <c r="G627" s="34" t="s">
        <v>3385</v>
      </c>
      <c r="H627" s="34" t="s">
        <v>48</v>
      </c>
      <c r="I627" s="59" t="s">
        <v>4560</v>
      </c>
      <c r="J627" s="34">
        <v>30</v>
      </c>
      <c r="K627" s="34">
        <v>30</v>
      </c>
      <c r="L627" s="34"/>
      <c r="M627" s="34"/>
      <c r="N627" s="59" t="s">
        <v>3387</v>
      </c>
      <c r="O627" s="59"/>
      <c r="P627" s="156">
        <v>525</v>
      </c>
      <c r="Q627" s="34" t="s">
        <v>52</v>
      </c>
      <c r="R627" s="34" t="s">
        <v>52</v>
      </c>
      <c r="S627" s="34" t="s">
        <v>52</v>
      </c>
      <c r="T627" s="40" t="s">
        <v>2938</v>
      </c>
      <c r="U627" s="34" t="s">
        <v>371</v>
      </c>
      <c r="V627" s="34" t="s">
        <v>372</v>
      </c>
      <c r="W627" s="87">
        <v>13988998197</v>
      </c>
      <c r="X627" s="34" t="s">
        <v>56</v>
      </c>
      <c r="Y627" s="107">
        <v>45292</v>
      </c>
      <c r="Z627" s="107">
        <v>45627</v>
      </c>
      <c r="AA627" s="34"/>
      <c r="AB627" s="188" t="s">
        <v>2939</v>
      </c>
      <c r="AC627" s="188"/>
      <c r="AD627" s="34"/>
      <c r="AE627" s="35" t="s">
        <v>56</v>
      </c>
      <c r="AF627" s="34">
        <v>30</v>
      </c>
      <c r="AG627" s="34">
        <v>30</v>
      </c>
      <c r="AH627" s="34"/>
      <c r="AI627" s="34"/>
    </row>
    <row r="628" s="16" customFormat="1" ht="105" hidden="1" customHeight="1" spans="1:35">
      <c r="A628" s="34">
        <v>374</v>
      </c>
      <c r="B628" s="34" t="s">
        <v>864</v>
      </c>
      <c r="C628" s="34" t="s">
        <v>1399</v>
      </c>
      <c r="D628" s="34" t="s">
        <v>2934</v>
      </c>
      <c r="E628" s="34" t="s">
        <v>3388</v>
      </c>
      <c r="F628" s="34" t="s">
        <v>366</v>
      </c>
      <c r="G628" s="34" t="s">
        <v>2931</v>
      </c>
      <c r="H628" s="34" t="s">
        <v>48</v>
      </c>
      <c r="I628" s="59" t="s">
        <v>4559</v>
      </c>
      <c r="J628" s="34">
        <v>30</v>
      </c>
      <c r="K628" s="34">
        <v>30</v>
      </c>
      <c r="L628" s="34"/>
      <c r="M628" s="34"/>
      <c r="N628" s="59" t="s">
        <v>3389</v>
      </c>
      <c r="O628" s="59"/>
      <c r="P628" s="156">
        <v>727</v>
      </c>
      <c r="Q628" s="34" t="s">
        <v>52</v>
      </c>
      <c r="R628" s="34" t="s">
        <v>52</v>
      </c>
      <c r="S628" s="34" t="s">
        <v>52</v>
      </c>
      <c r="T628" s="40" t="s">
        <v>2938</v>
      </c>
      <c r="U628" s="34" t="s">
        <v>371</v>
      </c>
      <c r="V628" s="34" t="s">
        <v>372</v>
      </c>
      <c r="W628" s="87">
        <v>13988998197</v>
      </c>
      <c r="X628" s="34" t="s">
        <v>56</v>
      </c>
      <c r="Y628" s="107">
        <v>45292</v>
      </c>
      <c r="Z628" s="107">
        <v>45627</v>
      </c>
      <c r="AA628" s="34"/>
      <c r="AB628" s="188" t="s">
        <v>2939</v>
      </c>
      <c r="AC628" s="188"/>
      <c r="AD628" s="34"/>
      <c r="AE628" s="35" t="s">
        <v>56</v>
      </c>
      <c r="AF628" s="34">
        <v>30</v>
      </c>
      <c r="AG628" s="34">
        <v>30</v>
      </c>
      <c r="AH628" s="34"/>
      <c r="AI628" s="34"/>
    </row>
    <row r="629" s="16" customFormat="1" ht="105" hidden="1" customHeight="1" spans="1:35">
      <c r="A629" s="34">
        <v>375</v>
      </c>
      <c r="B629" s="34" t="s">
        <v>864</v>
      </c>
      <c r="C629" s="34" t="s">
        <v>1399</v>
      </c>
      <c r="D629" s="34" t="s">
        <v>2934</v>
      </c>
      <c r="E629" s="34" t="s">
        <v>3390</v>
      </c>
      <c r="F629" s="34" t="s">
        <v>366</v>
      </c>
      <c r="G629" s="34" t="s">
        <v>840</v>
      </c>
      <c r="H629" s="34" t="s">
        <v>48</v>
      </c>
      <c r="I629" s="59" t="s">
        <v>4559</v>
      </c>
      <c r="J629" s="34">
        <v>30</v>
      </c>
      <c r="K629" s="34">
        <v>30</v>
      </c>
      <c r="L629" s="34"/>
      <c r="M629" s="34"/>
      <c r="N629" s="59" t="s">
        <v>3391</v>
      </c>
      <c r="O629" s="59"/>
      <c r="P629" s="156">
        <v>1035</v>
      </c>
      <c r="Q629" s="34" t="s">
        <v>52</v>
      </c>
      <c r="R629" s="34" t="s">
        <v>52</v>
      </c>
      <c r="S629" s="34" t="s">
        <v>52</v>
      </c>
      <c r="T629" s="40" t="s">
        <v>2938</v>
      </c>
      <c r="U629" s="34" t="s">
        <v>371</v>
      </c>
      <c r="V629" s="34" t="s">
        <v>372</v>
      </c>
      <c r="W629" s="87">
        <v>13988998197</v>
      </c>
      <c r="X629" s="34" t="s">
        <v>56</v>
      </c>
      <c r="Y629" s="107">
        <v>45292</v>
      </c>
      <c r="Z629" s="107">
        <v>45627</v>
      </c>
      <c r="AA629" s="34"/>
      <c r="AB629" s="188" t="s">
        <v>2939</v>
      </c>
      <c r="AC629" s="188"/>
      <c r="AD629" s="34"/>
      <c r="AE629" s="35" t="s">
        <v>56</v>
      </c>
      <c r="AF629" s="34">
        <v>30</v>
      </c>
      <c r="AG629" s="34">
        <v>30</v>
      </c>
      <c r="AH629" s="34"/>
      <c r="AI629" s="34"/>
    </row>
    <row r="630" s="16" customFormat="1" ht="105" hidden="1" customHeight="1" spans="1:35">
      <c r="A630" s="33">
        <v>376</v>
      </c>
      <c r="B630" s="34" t="s">
        <v>864</v>
      </c>
      <c r="C630" s="34" t="s">
        <v>1399</v>
      </c>
      <c r="D630" s="34" t="s">
        <v>2934</v>
      </c>
      <c r="E630" s="34" t="s">
        <v>3392</v>
      </c>
      <c r="F630" s="34" t="s">
        <v>366</v>
      </c>
      <c r="G630" s="34" t="s">
        <v>3393</v>
      </c>
      <c r="H630" s="34" t="s">
        <v>48</v>
      </c>
      <c r="I630" s="59" t="s">
        <v>4559</v>
      </c>
      <c r="J630" s="34">
        <v>30</v>
      </c>
      <c r="K630" s="34">
        <v>30</v>
      </c>
      <c r="L630" s="34"/>
      <c r="M630" s="34"/>
      <c r="N630" s="59" t="s">
        <v>3394</v>
      </c>
      <c r="O630" s="59"/>
      <c r="P630" s="156">
        <v>1802</v>
      </c>
      <c r="Q630" s="34" t="s">
        <v>52</v>
      </c>
      <c r="R630" s="34" t="s">
        <v>52</v>
      </c>
      <c r="S630" s="34" t="s">
        <v>52</v>
      </c>
      <c r="T630" s="40" t="s">
        <v>2938</v>
      </c>
      <c r="U630" s="34" t="s">
        <v>371</v>
      </c>
      <c r="V630" s="34" t="s">
        <v>372</v>
      </c>
      <c r="W630" s="87">
        <v>13988998197</v>
      </c>
      <c r="X630" s="34" t="s">
        <v>56</v>
      </c>
      <c r="Y630" s="107">
        <v>45292</v>
      </c>
      <c r="Z630" s="107">
        <v>45627</v>
      </c>
      <c r="AA630" s="34"/>
      <c r="AB630" s="188" t="s">
        <v>2939</v>
      </c>
      <c r="AC630" s="188"/>
      <c r="AD630" s="34"/>
      <c r="AE630" s="35" t="s">
        <v>56</v>
      </c>
      <c r="AF630" s="34">
        <v>30</v>
      </c>
      <c r="AG630" s="34">
        <v>30</v>
      </c>
      <c r="AH630" s="34"/>
      <c r="AI630" s="34"/>
    </row>
    <row r="631" s="16" customFormat="1" ht="112" hidden="1" customHeight="1" spans="1:35">
      <c r="A631" s="34">
        <v>377</v>
      </c>
      <c r="B631" s="34" t="s">
        <v>864</v>
      </c>
      <c r="C631" s="34" t="s">
        <v>1399</v>
      </c>
      <c r="D631" s="34" t="s">
        <v>2934</v>
      </c>
      <c r="E631" s="34" t="s">
        <v>3395</v>
      </c>
      <c r="F631" s="34" t="s">
        <v>654</v>
      </c>
      <c r="G631" s="34" t="s">
        <v>655</v>
      </c>
      <c r="H631" s="34" t="s">
        <v>48</v>
      </c>
      <c r="I631" s="59" t="s">
        <v>4561</v>
      </c>
      <c r="J631" s="34">
        <v>30</v>
      </c>
      <c r="K631" s="34">
        <v>30</v>
      </c>
      <c r="L631" s="34"/>
      <c r="M631" s="34"/>
      <c r="N631" s="59" t="s">
        <v>3397</v>
      </c>
      <c r="O631" s="59"/>
      <c r="P631" s="156">
        <v>879</v>
      </c>
      <c r="Q631" s="34" t="s">
        <v>52</v>
      </c>
      <c r="R631" s="34" t="s">
        <v>52</v>
      </c>
      <c r="S631" s="34" t="s">
        <v>52</v>
      </c>
      <c r="T631" s="40" t="s">
        <v>2938</v>
      </c>
      <c r="U631" s="34" t="s">
        <v>658</v>
      </c>
      <c r="V631" s="34" t="s">
        <v>775</v>
      </c>
      <c r="W631" s="87">
        <v>13887465176</v>
      </c>
      <c r="X631" s="34" t="s">
        <v>56</v>
      </c>
      <c r="Y631" s="107">
        <v>45352</v>
      </c>
      <c r="Z631" s="107">
        <v>45505</v>
      </c>
      <c r="AA631" s="34"/>
      <c r="AB631" s="188" t="s">
        <v>2939</v>
      </c>
      <c r="AC631" s="188"/>
      <c r="AD631" s="34"/>
      <c r="AE631" s="35" t="s">
        <v>56</v>
      </c>
      <c r="AF631" s="34">
        <v>30</v>
      </c>
      <c r="AG631" s="34">
        <v>30</v>
      </c>
      <c r="AH631" s="34"/>
      <c r="AI631" s="34"/>
    </row>
    <row r="632" s="16" customFormat="1" ht="105" hidden="1" customHeight="1" spans="1:35">
      <c r="A632" s="34">
        <v>378</v>
      </c>
      <c r="B632" s="34" t="s">
        <v>864</v>
      </c>
      <c r="C632" s="34" t="s">
        <v>1399</v>
      </c>
      <c r="D632" s="34" t="s">
        <v>2934</v>
      </c>
      <c r="E632" s="34" t="s">
        <v>3398</v>
      </c>
      <c r="F632" s="34" t="s">
        <v>270</v>
      </c>
      <c r="G632" s="34" t="s">
        <v>4562</v>
      </c>
      <c r="H632" s="34" t="s">
        <v>48</v>
      </c>
      <c r="I632" s="59" t="s">
        <v>3400</v>
      </c>
      <c r="J632" s="34">
        <v>30</v>
      </c>
      <c r="K632" s="34">
        <v>30</v>
      </c>
      <c r="L632" s="34"/>
      <c r="M632" s="34"/>
      <c r="N632" s="59" t="s">
        <v>3401</v>
      </c>
      <c r="O632" s="59"/>
      <c r="P632" s="156">
        <v>2248</v>
      </c>
      <c r="Q632" s="34" t="s">
        <v>52</v>
      </c>
      <c r="R632" s="34" t="s">
        <v>52</v>
      </c>
      <c r="S632" s="34" t="s">
        <v>52</v>
      </c>
      <c r="T632" s="40" t="s">
        <v>2938</v>
      </c>
      <c r="U632" s="34" t="s">
        <v>275</v>
      </c>
      <c r="V632" s="34" t="s">
        <v>276</v>
      </c>
      <c r="W632" s="87">
        <v>13769765966</v>
      </c>
      <c r="X632" s="34" t="s">
        <v>56</v>
      </c>
      <c r="Y632" s="107">
        <v>45292</v>
      </c>
      <c r="Z632" s="107">
        <v>45638</v>
      </c>
      <c r="AA632" s="34"/>
      <c r="AB632" s="188" t="s">
        <v>2939</v>
      </c>
      <c r="AC632" s="188"/>
      <c r="AD632" s="34"/>
      <c r="AE632" s="35" t="s">
        <v>56</v>
      </c>
      <c r="AF632" s="34">
        <v>30</v>
      </c>
      <c r="AG632" s="34">
        <v>30</v>
      </c>
      <c r="AH632" s="34"/>
      <c r="AI632" s="34"/>
    </row>
    <row r="633" s="16" customFormat="1" ht="105" hidden="1" customHeight="1" spans="1:35">
      <c r="A633" s="33">
        <v>379</v>
      </c>
      <c r="B633" s="34" t="s">
        <v>864</v>
      </c>
      <c r="C633" s="34" t="s">
        <v>1399</v>
      </c>
      <c r="D633" s="34" t="s">
        <v>2934</v>
      </c>
      <c r="E633" s="34" t="s">
        <v>3402</v>
      </c>
      <c r="F633" s="34" t="s">
        <v>270</v>
      </c>
      <c r="G633" s="34" t="s">
        <v>4563</v>
      </c>
      <c r="H633" s="34" t="s">
        <v>48</v>
      </c>
      <c r="I633" s="59" t="s">
        <v>3404</v>
      </c>
      <c r="J633" s="34">
        <v>30</v>
      </c>
      <c r="K633" s="34">
        <v>30</v>
      </c>
      <c r="L633" s="34"/>
      <c r="M633" s="34"/>
      <c r="N633" s="59" t="s">
        <v>3405</v>
      </c>
      <c r="O633" s="59"/>
      <c r="P633" s="156">
        <v>3391</v>
      </c>
      <c r="Q633" s="34" t="s">
        <v>52</v>
      </c>
      <c r="R633" s="34" t="s">
        <v>52</v>
      </c>
      <c r="S633" s="34" t="s">
        <v>52</v>
      </c>
      <c r="T633" s="40" t="s">
        <v>2938</v>
      </c>
      <c r="U633" s="34" t="s">
        <v>275</v>
      </c>
      <c r="V633" s="34" t="s">
        <v>276</v>
      </c>
      <c r="W633" s="87">
        <v>13769765966</v>
      </c>
      <c r="X633" s="34" t="s">
        <v>56</v>
      </c>
      <c r="Y633" s="107">
        <v>45292</v>
      </c>
      <c r="Z633" s="107">
        <v>45638</v>
      </c>
      <c r="AA633" s="34"/>
      <c r="AB633" s="188" t="s">
        <v>2939</v>
      </c>
      <c r="AC633" s="188"/>
      <c r="AD633" s="34"/>
      <c r="AE633" s="35" t="s">
        <v>56</v>
      </c>
      <c r="AF633" s="34">
        <v>30</v>
      </c>
      <c r="AG633" s="34">
        <v>30</v>
      </c>
      <c r="AH633" s="34"/>
      <c r="AI633" s="34"/>
    </row>
    <row r="634" s="16" customFormat="1" ht="105" hidden="1" customHeight="1" spans="1:35">
      <c r="A634" s="34">
        <v>380</v>
      </c>
      <c r="B634" s="34" t="s">
        <v>864</v>
      </c>
      <c r="C634" s="34" t="s">
        <v>1399</v>
      </c>
      <c r="D634" s="34" t="s">
        <v>2934</v>
      </c>
      <c r="E634" s="34" t="s">
        <v>3406</v>
      </c>
      <c r="F634" s="34" t="s">
        <v>270</v>
      </c>
      <c r="G634" s="34" t="s">
        <v>4564</v>
      </c>
      <c r="H634" s="34" t="s">
        <v>48</v>
      </c>
      <c r="I634" s="59" t="s">
        <v>3404</v>
      </c>
      <c r="J634" s="34">
        <v>30</v>
      </c>
      <c r="K634" s="34">
        <v>30</v>
      </c>
      <c r="L634" s="34"/>
      <c r="M634" s="34"/>
      <c r="N634" s="59" t="s">
        <v>3408</v>
      </c>
      <c r="O634" s="59"/>
      <c r="P634" s="156">
        <v>4111</v>
      </c>
      <c r="Q634" s="34" t="s">
        <v>52</v>
      </c>
      <c r="R634" s="34" t="s">
        <v>52</v>
      </c>
      <c r="S634" s="34" t="s">
        <v>52</v>
      </c>
      <c r="T634" s="40" t="s">
        <v>2938</v>
      </c>
      <c r="U634" s="34" t="s">
        <v>275</v>
      </c>
      <c r="V634" s="34" t="s">
        <v>276</v>
      </c>
      <c r="W634" s="87">
        <v>13769765966</v>
      </c>
      <c r="X634" s="34" t="s">
        <v>56</v>
      </c>
      <c r="Y634" s="107">
        <v>45292</v>
      </c>
      <c r="Z634" s="107">
        <v>45638</v>
      </c>
      <c r="AA634" s="34"/>
      <c r="AB634" s="188" t="s">
        <v>2939</v>
      </c>
      <c r="AC634" s="188"/>
      <c r="AD634" s="34"/>
      <c r="AE634" s="35" t="s">
        <v>56</v>
      </c>
      <c r="AF634" s="34">
        <v>30</v>
      </c>
      <c r="AG634" s="34">
        <v>30</v>
      </c>
      <c r="AH634" s="34"/>
      <c r="AI634" s="34"/>
    </row>
    <row r="635" s="16" customFormat="1" ht="105" hidden="1" customHeight="1" spans="1:35">
      <c r="A635" s="34">
        <v>381</v>
      </c>
      <c r="B635" s="34" t="s">
        <v>864</v>
      </c>
      <c r="C635" s="34" t="s">
        <v>1399</v>
      </c>
      <c r="D635" s="34" t="s">
        <v>2934</v>
      </c>
      <c r="E635" s="34" t="s">
        <v>3409</v>
      </c>
      <c r="F635" s="34" t="s">
        <v>270</v>
      </c>
      <c r="G635" s="34" t="s">
        <v>4565</v>
      </c>
      <c r="H635" s="34" t="s">
        <v>48</v>
      </c>
      <c r="I635" s="59" t="s">
        <v>3410</v>
      </c>
      <c r="J635" s="34">
        <v>30</v>
      </c>
      <c r="K635" s="34">
        <v>30</v>
      </c>
      <c r="L635" s="34"/>
      <c r="M635" s="34"/>
      <c r="N635" s="59" t="s">
        <v>3411</v>
      </c>
      <c r="O635" s="59"/>
      <c r="P635" s="156">
        <v>2397</v>
      </c>
      <c r="Q635" s="34" t="s">
        <v>52</v>
      </c>
      <c r="R635" s="34" t="s">
        <v>52</v>
      </c>
      <c r="S635" s="34" t="s">
        <v>52</v>
      </c>
      <c r="T635" s="40" t="s">
        <v>2938</v>
      </c>
      <c r="U635" s="34" t="s">
        <v>275</v>
      </c>
      <c r="V635" s="34" t="s">
        <v>276</v>
      </c>
      <c r="W635" s="87">
        <v>13769765966</v>
      </c>
      <c r="X635" s="34" t="s">
        <v>56</v>
      </c>
      <c r="Y635" s="107">
        <v>45292</v>
      </c>
      <c r="Z635" s="107">
        <v>45638</v>
      </c>
      <c r="AA635" s="34"/>
      <c r="AB635" s="188" t="s">
        <v>2939</v>
      </c>
      <c r="AC635" s="188"/>
      <c r="AD635" s="34"/>
      <c r="AE635" s="35" t="s">
        <v>56</v>
      </c>
      <c r="AF635" s="34">
        <v>30</v>
      </c>
      <c r="AG635" s="34">
        <v>30</v>
      </c>
      <c r="AH635" s="34"/>
      <c r="AI635" s="34"/>
    </row>
    <row r="636" s="16" customFormat="1" ht="105" hidden="1" customHeight="1" spans="1:35">
      <c r="A636" s="33">
        <v>382</v>
      </c>
      <c r="B636" s="34" t="s">
        <v>864</v>
      </c>
      <c r="C636" s="34" t="s">
        <v>1399</v>
      </c>
      <c r="D636" s="34" t="s">
        <v>2934</v>
      </c>
      <c r="E636" s="34" t="s">
        <v>3412</v>
      </c>
      <c r="F636" s="34" t="s">
        <v>270</v>
      </c>
      <c r="G636" s="34" t="s">
        <v>4566</v>
      </c>
      <c r="H636" s="34" t="s">
        <v>48</v>
      </c>
      <c r="I636" s="59" t="s">
        <v>3414</v>
      </c>
      <c r="J636" s="34">
        <v>30</v>
      </c>
      <c r="K636" s="34">
        <v>30</v>
      </c>
      <c r="L636" s="34"/>
      <c r="M636" s="34"/>
      <c r="N636" s="59" t="s">
        <v>3415</v>
      </c>
      <c r="O636" s="59"/>
      <c r="P636" s="156">
        <v>585</v>
      </c>
      <c r="Q636" s="34" t="s">
        <v>52</v>
      </c>
      <c r="R636" s="34" t="s">
        <v>52</v>
      </c>
      <c r="S636" s="34" t="s">
        <v>52</v>
      </c>
      <c r="T636" s="40" t="s">
        <v>2938</v>
      </c>
      <c r="U636" s="34" t="s">
        <v>275</v>
      </c>
      <c r="V636" s="34" t="s">
        <v>276</v>
      </c>
      <c r="W636" s="87">
        <v>13769765966</v>
      </c>
      <c r="X636" s="34" t="s">
        <v>56</v>
      </c>
      <c r="Y636" s="107">
        <v>45292</v>
      </c>
      <c r="Z636" s="107">
        <v>45638</v>
      </c>
      <c r="AA636" s="34"/>
      <c r="AB636" s="188" t="s">
        <v>2939</v>
      </c>
      <c r="AC636" s="188"/>
      <c r="AD636" s="34"/>
      <c r="AE636" s="35" t="s">
        <v>56</v>
      </c>
      <c r="AF636" s="34">
        <v>30</v>
      </c>
      <c r="AG636" s="34">
        <v>30</v>
      </c>
      <c r="AH636" s="34"/>
      <c r="AI636" s="34"/>
    </row>
    <row r="637" s="16" customFormat="1" ht="105" hidden="1" customHeight="1" spans="1:35">
      <c r="A637" s="34">
        <v>383</v>
      </c>
      <c r="B637" s="34" t="s">
        <v>864</v>
      </c>
      <c r="C637" s="34" t="s">
        <v>1399</v>
      </c>
      <c r="D637" s="34" t="s">
        <v>2934</v>
      </c>
      <c r="E637" s="34" t="s">
        <v>3416</v>
      </c>
      <c r="F637" s="34" t="s">
        <v>270</v>
      </c>
      <c r="G637" s="34" t="s">
        <v>4567</v>
      </c>
      <c r="H637" s="34" t="s">
        <v>48</v>
      </c>
      <c r="I637" s="59" t="s">
        <v>3414</v>
      </c>
      <c r="J637" s="34">
        <v>30</v>
      </c>
      <c r="K637" s="34">
        <v>30</v>
      </c>
      <c r="L637" s="34"/>
      <c r="M637" s="34"/>
      <c r="N637" s="59" t="s">
        <v>3418</v>
      </c>
      <c r="O637" s="59"/>
      <c r="P637" s="156">
        <v>2877</v>
      </c>
      <c r="Q637" s="34" t="s">
        <v>52</v>
      </c>
      <c r="R637" s="34" t="s">
        <v>52</v>
      </c>
      <c r="S637" s="34" t="s">
        <v>52</v>
      </c>
      <c r="T637" s="40" t="s">
        <v>2938</v>
      </c>
      <c r="U637" s="34" t="s">
        <v>275</v>
      </c>
      <c r="V637" s="34" t="s">
        <v>276</v>
      </c>
      <c r="W637" s="87">
        <v>13769765966</v>
      </c>
      <c r="X637" s="34" t="s">
        <v>56</v>
      </c>
      <c r="Y637" s="107">
        <v>45292</v>
      </c>
      <c r="Z637" s="107">
        <v>45638</v>
      </c>
      <c r="AA637" s="34"/>
      <c r="AB637" s="188" t="s">
        <v>2939</v>
      </c>
      <c r="AC637" s="188"/>
      <c r="AD637" s="34"/>
      <c r="AE637" s="35" t="s">
        <v>56</v>
      </c>
      <c r="AF637" s="34">
        <v>30</v>
      </c>
      <c r="AG637" s="34">
        <v>30</v>
      </c>
      <c r="AH637" s="34"/>
      <c r="AI637" s="34"/>
    </row>
    <row r="638" s="16" customFormat="1" ht="105" hidden="1" customHeight="1" spans="1:35">
      <c r="A638" s="34">
        <v>384</v>
      </c>
      <c r="B638" s="34" t="s">
        <v>864</v>
      </c>
      <c r="C638" s="34" t="s">
        <v>1399</v>
      </c>
      <c r="D638" s="34" t="s">
        <v>2934</v>
      </c>
      <c r="E638" s="34" t="s">
        <v>3419</v>
      </c>
      <c r="F638" s="34" t="s">
        <v>270</v>
      </c>
      <c r="G638" s="34" t="s">
        <v>4568</v>
      </c>
      <c r="H638" s="34" t="s">
        <v>48</v>
      </c>
      <c r="I638" s="59" t="s">
        <v>3414</v>
      </c>
      <c r="J638" s="34">
        <v>30</v>
      </c>
      <c r="K638" s="34">
        <v>30</v>
      </c>
      <c r="L638" s="34"/>
      <c r="M638" s="34"/>
      <c r="N638" s="59" t="s">
        <v>3421</v>
      </c>
      <c r="O638" s="59"/>
      <c r="P638" s="156">
        <v>983</v>
      </c>
      <c r="Q638" s="34" t="s">
        <v>52</v>
      </c>
      <c r="R638" s="34" t="s">
        <v>52</v>
      </c>
      <c r="S638" s="34" t="s">
        <v>52</v>
      </c>
      <c r="T638" s="40" t="s">
        <v>2938</v>
      </c>
      <c r="U638" s="34" t="s">
        <v>275</v>
      </c>
      <c r="V638" s="34" t="s">
        <v>276</v>
      </c>
      <c r="W638" s="87">
        <v>13769765966</v>
      </c>
      <c r="X638" s="34" t="s">
        <v>56</v>
      </c>
      <c r="Y638" s="107">
        <v>45292</v>
      </c>
      <c r="Z638" s="107">
        <v>45638</v>
      </c>
      <c r="AA638" s="34"/>
      <c r="AB638" s="188" t="s">
        <v>2939</v>
      </c>
      <c r="AC638" s="188"/>
      <c r="AD638" s="34"/>
      <c r="AE638" s="35" t="s">
        <v>56</v>
      </c>
      <c r="AF638" s="34">
        <v>30</v>
      </c>
      <c r="AG638" s="34">
        <v>30</v>
      </c>
      <c r="AH638" s="34"/>
      <c r="AI638" s="34"/>
    </row>
    <row r="639" s="16" customFormat="1" ht="105" hidden="1" customHeight="1" spans="1:35">
      <c r="A639" s="33">
        <v>385</v>
      </c>
      <c r="B639" s="34" t="s">
        <v>864</v>
      </c>
      <c r="C639" s="34" t="s">
        <v>1399</v>
      </c>
      <c r="D639" s="34" t="s">
        <v>2934</v>
      </c>
      <c r="E639" s="34" t="s">
        <v>3422</v>
      </c>
      <c r="F639" s="34" t="s">
        <v>270</v>
      </c>
      <c r="G639" s="34" t="s">
        <v>4569</v>
      </c>
      <c r="H639" s="34" t="s">
        <v>48</v>
      </c>
      <c r="I639" s="59" t="s">
        <v>3424</v>
      </c>
      <c r="J639" s="34">
        <v>30</v>
      </c>
      <c r="K639" s="34">
        <v>30</v>
      </c>
      <c r="L639" s="34"/>
      <c r="M639" s="34"/>
      <c r="N639" s="59" t="s">
        <v>3425</v>
      </c>
      <c r="O639" s="59"/>
      <c r="P639" s="156">
        <v>3339</v>
      </c>
      <c r="Q639" s="34" t="s">
        <v>52</v>
      </c>
      <c r="R639" s="34" t="s">
        <v>52</v>
      </c>
      <c r="S639" s="34" t="s">
        <v>52</v>
      </c>
      <c r="T639" s="40" t="s">
        <v>2938</v>
      </c>
      <c r="U639" s="34" t="s">
        <v>275</v>
      </c>
      <c r="V639" s="34" t="s">
        <v>276</v>
      </c>
      <c r="W639" s="87">
        <v>13769765966</v>
      </c>
      <c r="X639" s="34" t="s">
        <v>56</v>
      </c>
      <c r="Y639" s="107">
        <v>45292</v>
      </c>
      <c r="Z639" s="107">
        <v>45638</v>
      </c>
      <c r="AA639" s="34"/>
      <c r="AB639" s="188" t="s">
        <v>2939</v>
      </c>
      <c r="AC639" s="188"/>
      <c r="AD639" s="34"/>
      <c r="AE639" s="35" t="s">
        <v>56</v>
      </c>
      <c r="AF639" s="34">
        <v>30</v>
      </c>
      <c r="AG639" s="34">
        <v>30</v>
      </c>
      <c r="AH639" s="34"/>
      <c r="AI639" s="34"/>
    </row>
    <row r="640" s="16" customFormat="1" ht="105" hidden="1" customHeight="1" spans="1:35">
      <c r="A640" s="34">
        <v>386</v>
      </c>
      <c r="B640" s="34" t="s">
        <v>864</v>
      </c>
      <c r="C640" s="34" t="s">
        <v>1399</v>
      </c>
      <c r="D640" s="34" t="s">
        <v>2934</v>
      </c>
      <c r="E640" s="34" t="s">
        <v>3426</v>
      </c>
      <c r="F640" s="34" t="s">
        <v>270</v>
      </c>
      <c r="G640" s="34" t="s">
        <v>3427</v>
      </c>
      <c r="H640" s="34" t="s">
        <v>48</v>
      </c>
      <c r="I640" s="59" t="s">
        <v>3404</v>
      </c>
      <c r="J640" s="34">
        <v>30</v>
      </c>
      <c r="K640" s="34">
        <v>30</v>
      </c>
      <c r="L640" s="34"/>
      <c r="M640" s="34"/>
      <c r="N640" s="59" t="s">
        <v>3428</v>
      </c>
      <c r="O640" s="59"/>
      <c r="P640" s="156">
        <v>450</v>
      </c>
      <c r="Q640" s="34" t="s">
        <v>52</v>
      </c>
      <c r="R640" s="34" t="s">
        <v>52</v>
      </c>
      <c r="S640" s="34" t="s">
        <v>52</v>
      </c>
      <c r="T640" s="40" t="s">
        <v>2938</v>
      </c>
      <c r="U640" s="34" t="s">
        <v>275</v>
      </c>
      <c r="V640" s="34" t="s">
        <v>276</v>
      </c>
      <c r="W640" s="87">
        <v>13769765966</v>
      </c>
      <c r="X640" s="34" t="s">
        <v>56</v>
      </c>
      <c r="Y640" s="107">
        <v>45292</v>
      </c>
      <c r="Z640" s="107">
        <v>45638</v>
      </c>
      <c r="AA640" s="34"/>
      <c r="AB640" s="188" t="s">
        <v>2939</v>
      </c>
      <c r="AC640" s="188"/>
      <c r="AD640" s="34"/>
      <c r="AE640" s="35" t="s">
        <v>56</v>
      </c>
      <c r="AF640" s="34">
        <v>30</v>
      </c>
      <c r="AG640" s="34">
        <v>30</v>
      </c>
      <c r="AH640" s="34"/>
      <c r="AI640" s="34"/>
    </row>
    <row r="641" s="16" customFormat="1" ht="105" hidden="1" customHeight="1" spans="1:35">
      <c r="A641" s="34">
        <v>387</v>
      </c>
      <c r="B641" s="34" t="s">
        <v>864</v>
      </c>
      <c r="C641" s="34" t="s">
        <v>1399</v>
      </c>
      <c r="D641" s="34" t="s">
        <v>2934</v>
      </c>
      <c r="E641" s="34" t="s">
        <v>3429</v>
      </c>
      <c r="F641" s="34" t="s">
        <v>270</v>
      </c>
      <c r="G641" s="34" t="s">
        <v>3430</v>
      </c>
      <c r="H641" s="34" t="s">
        <v>48</v>
      </c>
      <c r="I641" s="59" t="s">
        <v>3404</v>
      </c>
      <c r="J641" s="34">
        <v>30</v>
      </c>
      <c r="K641" s="34">
        <v>30</v>
      </c>
      <c r="L641" s="34"/>
      <c r="M641" s="34"/>
      <c r="N641" s="59" t="s">
        <v>3431</v>
      </c>
      <c r="O641" s="59"/>
      <c r="P641" s="156">
        <v>550</v>
      </c>
      <c r="Q641" s="34" t="s">
        <v>52</v>
      </c>
      <c r="R641" s="34" t="s">
        <v>52</v>
      </c>
      <c r="S641" s="34" t="s">
        <v>52</v>
      </c>
      <c r="T641" s="40" t="s">
        <v>2938</v>
      </c>
      <c r="U641" s="34" t="s">
        <v>275</v>
      </c>
      <c r="V641" s="34" t="s">
        <v>276</v>
      </c>
      <c r="W641" s="87">
        <v>13769765966</v>
      </c>
      <c r="X641" s="34" t="s">
        <v>56</v>
      </c>
      <c r="Y641" s="107">
        <v>45292</v>
      </c>
      <c r="Z641" s="107">
        <v>45638</v>
      </c>
      <c r="AA641" s="34"/>
      <c r="AB641" s="188" t="s">
        <v>2939</v>
      </c>
      <c r="AC641" s="188"/>
      <c r="AD641" s="34"/>
      <c r="AE641" s="35" t="s">
        <v>56</v>
      </c>
      <c r="AF641" s="34">
        <v>30</v>
      </c>
      <c r="AG641" s="34">
        <v>30</v>
      </c>
      <c r="AH641" s="34"/>
      <c r="AI641" s="34"/>
    </row>
    <row r="642" s="16" customFormat="1" ht="105" hidden="1" customHeight="1" spans="1:35">
      <c r="A642" s="33">
        <v>388</v>
      </c>
      <c r="B642" s="34" t="s">
        <v>864</v>
      </c>
      <c r="C642" s="34" t="s">
        <v>1399</v>
      </c>
      <c r="D642" s="34" t="s">
        <v>2934</v>
      </c>
      <c r="E642" s="34" t="s">
        <v>3432</v>
      </c>
      <c r="F642" s="34" t="s">
        <v>270</v>
      </c>
      <c r="G642" s="34" t="s">
        <v>3433</v>
      </c>
      <c r="H642" s="34" t="s">
        <v>48</v>
      </c>
      <c r="I642" s="59" t="s">
        <v>3434</v>
      </c>
      <c r="J642" s="34">
        <v>30</v>
      </c>
      <c r="K642" s="34">
        <v>30</v>
      </c>
      <c r="L642" s="34"/>
      <c r="M642" s="34"/>
      <c r="N642" s="59" t="s">
        <v>3435</v>
      </c>
      <c r="O642" s="59"/>
      <c r="P642" s="156">
        <v>780</v>
      </c>
      <c r="Q642" s="34" t="s">
        <v>52</v>
      </c>
      <c r="R642" s="34" t="s">
        <v>52</v>
      </c>
      <c r="S642" s="34" t="s">
        <v>52</v>
      </c>
      <c r="T642" s="40" t="s">
        <v>2938</v>
      </c>
      <c r="U642" s="34" t="s">
        <v>275</v>
      </c>
      <c r="V642" s="34" t="s">
        <v>276</v>
      </c>
      <c r="W642" s="87">
        <v>13769765966</v>
      </c>
      <c r="X642" s="34" t="s">
        <v>56</v>
      </c>
      <c r="Y642" s="107">
        <v>45292</v>
      </c>
      <c r="Z642" s="107">
        <v>45638</v>
      </c>
      <c r="AA642" s="34"/>
      <c r="AB642" s="188" t="s">
        <v>2939</v>
      </c>
      <c r="AC642" s="188"/>
      <c r="AD642" s="34"/>
      <c r="AE642" s="35" t="s">
        <v>56</v>
      </c>
      <c r="AF642" s="34">
        <v>30</v>
      </c>
      <c r="AG642" s="34">
        <v>30</v>
      </c>
      <c r="AH642" s="34"/>
      <c r="AI642" s="34"/>
    </row>
    <row r="643" s="16" customFormat="1" ht="105" hidden="1" customHeight="1" spans="1:35">
      <c r="A643" s="34">
        <v>389</v>
      </c>
      <c r="B643" s="34" t="s">
        <v>864</v>
      </c>
      <c r="C643" s="34" t="s">
        <v>1399</v>
      </c>
      <c r="D643" s="34" t="s">
        <v>2934</v>
      </c>
      <c r="E643" s="34" t="s">
        <v>3436</v>
      </c>
      <c r="F643" s="34" t="s">
        <v>270</v>
      </c>
      <c r="G643" s="34" t="s">
        <v>3437</v>
      </c>
      <c r="H643" s="34" t="s">
        <v>48</v>
      </c>
      <c r="I643" s="59" t="s">
        <v>3438</v>
      </c>
      <c r="J643" s="34">
        <v>30</v>
      </c>
      <c r="K643" s="34">
        <v>30</v>
      </c>
      <c r="L643" s="34"/>
      <c r="M643" s="34"/>
      <c r="N643" s="59" t="s">
        <v>3439</v>
      </c>
      <c r="O643" s="59"/>
      <c r="P643" s="156">
        <v>630</v>
      </c>
      <c r="Q643" s="34" t="s">
        <v>52</v>
      </c>
      <c r="R643" s="34" t="s">
        <v>52</v>
      </c>
      <c r="S643" s="34" t="s">
        <v>52</v>
      </c>
      <c r="T643" s="40" t="s">
        <v>2938</v>
      </c>
      <c r="U643" s="34" t="s">
        <v>275</v>
      </c>
      <c r="V643" s="34" t="s">
        <v>276</v>
      </c>
      <c r="W643" s="87">
        <v>13769765966</v>
      </c>
      <c r="X643" s="34" t="s">
        <v>56</v>
      </c>
      <c r="Y643" s="107">
        <v>45292</v>
      </c>
      <c r="Z643" s="107">
        <v>45638</v>
      </c>
      <c r="AA643" s="34"/>
      <c r="AB643" s="188" t="s">
        <v>2939</v>
      </c>
      <c r="AC643" s="188"/>
      <c r="AD643" s="34"/>
      <c r="AE643" s="35" t="s">
        <v>56</v>
      </c>
      <c r="AF643" s="34">
        <v>30</v>
      </c>
      <c r="AG643" s="34">
        <v>30</v>
      </c>
      <c r="AH643" s="34"/>
      <c r="AI643" s="34"/>
    </row>
    <row r="644" s="16" customFormat="1" ht="105" hidden="1" customHeight="1" spans="1:35">
      <c r="A644" s="34">
        <v>390</v>
      </c>
      <c r="B644" s="34" t="s">
        <v>864</v>
      </c>
      <c r="C644" s="34" t="s">
        <v>1399</v>
      </c>
      <c r="D644" s="34" t="s">
        <v>2934</v>
      </c>
      <c r="E644" s="34" t="s">
        <v>3440</v>
      </c>
      <c r="F644" s="34" t="s">
        <v>270</v>
      </c>
      <c r="G644" s="34" t="s">
        <v>2456</v>
      </c>
      <c r="H644" s="34" t="s">
        <v>48</v>
      </c>
      <c r="I644" s="59" t="s">
        <v>3438</v>
      </c>
      <c r="J644" s="34">
        <v>30</v>
      </c>
      <c r="K644" s="34">
        <v>30</v>
      </c>
      <c r="L644" s="34"/>
      <c r="M644" s="34"/>
      <c r="N644" s="59" t="s">
        <v>3441</v>
      </c>
      <c r="O644" s="59"/>
      <c r="P644" s="156">
        <v>390</v>
      </c>
      <c r="Q644" s="34" t="s">
        <v>52</v>
      </c>
      <c r="R644" s="34" t="s">
        <v>52</v>
      </c>
      <c r="S644" s="34" t="s">
        <v>52</v>
      </c>
      <c r="T644" s="40" t="s">
        <v>2938</v>
      </c>
      <c r="U644" s="34" t="s">
        <v>275</v>
      </c>
      <c r="V644" s="34" t="s">
        <v>276</v>
      </c>
      <c r="W644" s="87">
        <v>13769765966</v>
      </c>
      <c r="X644" s="34" t="s">
        <v>56</v>
      </c>
      <c r="Y644" s="107">
        <v>45292</v>
      </c>
      <c r="Z644" s="107">
        <v>45638</v>
      </c>
      <c r="AA644" s="34"/>
      <c r="AB644" s="188" t="s">
        <v>2939</v>
      </c>
      <c r="AC644" s="188"/>
      <c r="AD644" s="34"/>
      <c r="AE644" s="35" t="s">
        <v>56</v>
      </c>
      <c r="AF644" s="34">
        <v>30</v>
      </c>
      <c r="AG644" s="34">
        <v>30</v>
      </c>
      <c r="AH644" s="34"/>
      <c r="AI644" s="34"/>
    </row>
    <row r="645" s="16" customFormat="1" ht="105" hidden="1" customHeight="1" spans="1:35">
      <c r="A645" s="33">
        <v>391</v>
      </c>
      <c r="B645" s="34" t="s">
        <v>864</v>
      </c>
      <c r="C645" s="34" t="s">
        <v>1399</v>
      </c>
      <c r="D645" s="34" t="s">
        <v>2934</v>
      </c>
      <c r="E645" s="34" t="s">
        <v>3442</v>
      </c>
      <c r="F645" s="34" t="s">
        <v>270</v>
      </c>
      <c r="G645" s="34" t="s">
        <v>3443</v>
      </c>
      <c r="H645" s="34" t="s">
        <v>48</v>
      </c>
      <c r="I645" s="59" t="s">
        <v>3438</v>
      </c>
      <c r="J645" s="34">
        <v>30</v>
      </c>
      <c r="K645" s="34">
        <v>30</v>
      </c>
      <c r="L645" s="34"/>
      <c r="M645" s="34"/>
      <c r="N645" s="59" t="s">
        <v>3444</v>
      </c>
      <c r="O645" s="59"/>
      <c r="P645" s="156">
        <v>420</v>
      </c>
      <c r="Q645" s="34" t="s">
        <v>52</v>
      </c>
      <c r="R645" s="34" t="s">
        <v>52</v>
      </c>
      <c r="S645" s="34" t="s">
        <v>52</v>
      </c>
      <c r="T645" s="40" t="s">
        <v>2938</v>
      </c>
      <c r="U645" s="34" t="s">
        <v>275</v>
      </c>
      <c r="V645" s="34" t="s">
        <v>276</v>
      </c>
      <c r="W645" s="87">
        <v>13769765966</v>
      </c>
      <c r="X645" s="34" t="s">
        <v>56</v>
      </c>
      <c r="Y645" s="107">
        <v>45292</v>
      </c>
      <c r="Z645" s="107">
        <v>45638</v>
      </c>
      <c r="AA645" s="34"/>
      <c r="AB645" s="188" t="s">
        <v>2939</v>
      </c>
      <c r="AC645" s="188"/>
      <c r="AD645" s="34"/>
      <c r="AE645" s="35" t="s">
        <v>56</v>
      </c>
      <c r="AF645" s="34">
        <v>30</v>
      </c>
      <c r="AG645" s="34">
        <v>30</v>
      </c>
      <c r="AH645" s="34"/>
      <c r="AI645" s="34"/>
    </row>
    <row r="646" s="16" customFormat="1" ht="105" hidden="1" customHeight="1" spans="1:35">
      <c r="A646" s="34">
        <v>392</v>
      </c>
      <c r="B646" s="34" t="s">
        <v>864</v>
      </c>
      <c r="C646" s="34" t="s">
        <v>1399</v>
      </c>
      <c r="D646" s="34" t="s">
        <v>2934</v>
      </c>
      <c r="E646" s="34" t="s">
        <v>3445</v>
      </c>
      <c r="F646" s="34" t="s">
        <v>270</v>
      </c>
      <c r="G646" s="34" t="s">
        <v>3446</v>
      </c>
      <c r="H646" s="34" t="s">
        <v>48</v>
      </c>
      <c r="I646" s="59" t="s">
        <v>3438</v>
      </c>
      <c r="J646" s="34">
        <v>30</v>
      </c>
      <c r="K646" s="34">
        <v>30</v>
      </c>
      <c r="L646" s="34"/>
      <c r="M646" s="34"/>
      <c r="N646" s="59" t="s">
        <v>3447</v>
      </c>
      <c r="O646" s="59"/>
      <c r="P646" s="156">
        <v>480</v>
      </c>
      <c r="Q646" s="34" t="s">
        <v>52</v>
      </c>
      <c r="R646" s="34" t="s">
        <v>52</v>
      </c>
      <c r="S646" s="34" t="s">
        <v>52</v>
      </c>
      <c r="T646" s="40" t="s">
        <v>2938</v>
      </c>
      <c r="U646" s="34" t="s">
        <v>275</v>
      </c>
      <c r="V646" s="34" t="s">
        <v>276</v>
      </c>
      <c r="W646" s="87">
        <v>13769765966</v>
      </c>
      <c r="X646" s="34" t="s">
        <v>56</v>
      </c>
      <c r="Y646" s="107">
        <v>45292</v>
      </c>
      <c r="Z646" s="107">
        <v>45638</v>
      </c>
      <c r="AA646" s="34"/>
      <c r="AB646" s="188" t="s">
        <v>2939</v>
      </c>
      <c r="AC646" s="188"/>
      <c r="AD646" s="34"/>
      <c r="AE646" s="35" t="s">
        <v>56</v>
      </c>
      <c r="AF646" s="34">
        <v>30</v>
      </c>
      <c r="AG646" s="34">
        <v>30</v>
      </c>
      <c r="AH646" s="34"/>
      <c r="AI646" s="34"/>
    </row>
    <row r="647" s="16" customFormat="1" ht="89.25" hidden="1" spans="1:35">
      <c r="A647" s="34">
        <v>393</v>
      </c>
      <c r="B647" s="34" t="s">
        <v>864</v>
      </c>
      <c r="C647" s="34" t="s">
        <v>1399</v>
      </c>
      <c r="D647" s="34" t="s">
        <v>2934</v>
      </c>
      <c r="E647" s="34" t="s">
        <v>3448</v>
      </c>
      <c r="F647" s="34" t="s">
        <v>270</v>
      </c>
      <c r="G647" s="34" t="s">
        <v>3449</v>
      </c>
      <c r="H647" s="34" t="s">
        <v>48</v>
      </c>
      <c r="I647" s="59" t="s">
        <v>3438</v>
      </c>
      <c r="J647" s="34">
        <v>30</v>
      </c>
      <c r="K647" s="34">
        <v>30</v>
      </c>
      <c r="L647" s="34"/>
      <c r="M647" s="34"/>
      <c r="N647" s="59" t="s">
        <v>3450</v>
      </c>
      <c r="O647" s="59"/>
      <c r="P647" s="156">
        <v>490</v>
      </c>
      <c r="Q647" s="34" t="s">
        <v>52</v>
      </c>
      <c r="R647" s="34" t="s">
        <v>52</v>
      </c>
      <c r="S647" s="34" t="s">
        <v>52</v>
      </c>
      <c r="T647" s="40" t="s">
        <v>2938</v>
      </c>
      <c r="U647" s="34" t="s">
        <v>275</v>
      </c>
      <c r="V647" s="34" t="s">
        <v>276</v>
      </c>
      <c r="W647" s="87">
        <v>13769765966</v>
      </c>
      <c r="X647" s="34" t="s">
        <v>56</v>
      </c>
      <c r="Y647" s="107">
        <v>45292</v>
      </c>
      <c r="Z647" s="107">
        <v>45638</v>
      </c>
      <c r="AA647" s="34"/>
      <c r="AB647" s="188" t="s">
        <v>2939</v>
      </c>
      <c r="AC647" s="188"/>
      <c r="AD647" s="34"/>
      <c r="AE647" s="35" t="s">
        <v>56</v>
      </c>
      <c r="AF647" s="34">
        <v>30</v>
      </c>
      <c r="AG647" s="34">
        <v>30</v>
      </c>
      <c r="AH647" s="34"/>
      <c r="AI647" s="34"/>
    </row>
    <row r="648" s="16" customFormat="1" ht="89.25" hidden="1" spans="1:35">
      <c r="A648" s="33">
        <v>394</v>
      </c>
      <c r="B648" s="34" t="s">
        <v>864</v>
      </c>
      <c r="C648" s="34" t="s">
        <v>1399</v>
      </c>
      <c r="D648" s="34" t="s">
        <v>2934</v>
      </c>
      <c r="E648" s="34" t="s">
        <v>3451</v>
      </c>
      <c r="F648" s="34" t="s">
        <v>91</v>
      </c>
      <c r="G648" s="34" t="s">
        <v>92</v>
      </c>
      <c r="H648" s="34" t="s">
        <v>48</v>
      </c>
      <c r="I648" s="59" t="s">
        <v>3452</v>
      </c>
      <c r="J648" s="34">
        <v>30</v>
      </c>
      <c r="K648" s="34">
        <v>30</v>
      </c>
      <c r="L648" s="34"/>
      <c r="M648" s="34"/>
      <c r="N648" s="59" t="s">
        <v>3453</v>
      </c>
      <c r="O648" s="59"/>
      <c r="P648" s="156">
        <v>10012</v>
      </c>
      <c r="Q648" s="34" t="s">
        <v>52</v>
      </c>
      <c r="R648" s="34" t="s">
        <v>52</v>
      </c>
      <c r="S648" s="34" t="s">
        <v>52</v>
      </c>
      <c r="T648" s="40" t="s">
        <v>2938</v>
      </c>
      <c r="U648" s="34" t="s">
        <v>95</v>
      </c>
      <c r="V648" s="33" t="s">
        <v>96</v>
      </c>
      <c r="W648" s="86">
        <v>13648747575</v>
      </c>
      <c r="X648" s="34" t="s">
        <v>56</v>
      </c>
      <c r="Y648" s="107">
        <v>45292</v>
      </c>
      <c r="Z648" s="107">
        <v>45638</v>
      </c>
      <c r="AA648" s="34"/>
      <c r="AB648" s="188" t="s">
        <v>2939</v>
      </c>
      <c r="AC648" s="188"/>
      <c r="AD648" s="34"/>
      <c r="AE648" s="35" t="s">
        <v>56</v>
      </c>
      <c r="AF648" s="34">
        <v>30</v>
      </c>
      <c r="AG648" s="34">
        <v>30</v>
      </c>
      <c r="AH648" s="34"/>
      <c r="AI648" s="34"/>
    </row>
    <row r="649" s="16" customFormat="1" ht="114.75" hidden="1" spans="1:35">
      <c r="A649" s="34">
        <v>395</v>
      </c>
      <c r="B649" s="34" t="s">
        <v>864</v>
      </c>
      <c r="C649" s="34" t="s">
        <v>1399</v>
      </c>
      <c r="D649" s="34" t="s">
        <v>2934</v>
      </c>
      <c r="E649" s="34" t="s">
        <v>3454</v>
      </c>
      <c r="F649" s="34" t="s">
        <v>215</v>
      </c>
      <c r="G649" s="34" t="s">
        <v>2160</v>
      </c>
      <c r="H649" s="34" t="s">
        <v>48</v>
      </c>
      <c r="I649" s="59" t="s">
        <v>3455</v>
      </c>
      <c r="J649" s="34">
        <v>30</v>
      </c>
      <c r="K649" s="34">
        <v>30</v>
      </c>
      <c r="L649" s="34"/>
      <c r="M649" s="34"/>
      <c r="N649" s="59" t="s">
        <v>3456</v>
      </c>
      <c r="O649" s="59"/>
      <c r="P649" s="156">
        <v>2072</v>
      </c>
      <c r="Q649" s="34" t="s">
        <v>52</v>
      </c>
      <c r="R649" s="34" t="s">
        <v>52</v>
      </c>
      <c r="S649" s="34" t="s">
        <v>52</v>
      </c>
      <c r="T649" s="40" t="s">
        <v>2938</v>
      </c>
      <c r="U649" s="34" t="s">
        <v>220</v>
      </c>
      <c r="V649" s="34" t="s">
        <v>304</v>
      </c>
      <c r="W649" s="87">
        <v>15287849999</v>
      </c>
      <c r="X649" s="34" t="s">
        <v>56</v>
      </c>
      <c r="Y649" s="107">
        <v>45292</v>
      </c>
      <c r="Z649" s="107">
        <v>45638</v>
      </c>
      <c r="AA649" s="34"/>
      <c r="AB649" s="188" t="s">
        <v>2939</v>
      </c>
      <c r="AC649" s="188"/>
      <c r="AD649" s="34"/>
      <c r="AE649" s="35" t="s">
        <v>56</v>
      </c>
      <c r="AF649" s="34">
        <v>30</v>
      </c>
      <c r="AG649" s="34">
        <v>30</v>
      </c>
      <c r="AH649" s="34"/>
      <c r="AI649" s="34"/>
    </row>
    <row r="650" s="16" customFormat="1" ht="114.75" hidden="1" spans="1:35">
      <c r="A650" s="34">
        <v>396</v>
      </c>
      <c r="B650" s="34" t="s">
        <v>864</v>
      </c>
      <c r="C650" s="34" t="s">
        <v>1399</v>
      </c>
      <c r="D650" s="34" t="s">
        <v>2934</v>
      </c>
      <c r="E650" s="34" t="s">
        <v>3457</v>
      </c>
      <c r="F650" s="34" t="s">
        <v>215</v>
      </c>
      <c r="G650" s="34" t="s">
        <v>3458</v>
      </c>
      <c r="H650" s="34" t="s">
        <v>48</v>
      </c>
      <c r="I650" s="59" t="s">
        <v>3459</v>
      </c>
      <c r="J650" s="34">
        <v>30</v>
      </c>
      <c r="K650" s="34">
        <v>30</v>
      </c>
      <c r="L650" s="34"/>
      <c r="M650" s="34"/>
      <c r="N650" s="59" t="s">
        <v>3460</v>
      </c>
      <c r="O650" s="59"/>
      <c r="P650" s="156">
        <v>770</v>
      </c>
      <c r="Q650" s="34" t="s">
        <v>52</v>
      </c>
      <c r="R650" s="34" t="s">
        <v>52</v>
      </c>
      <c r="S650" s="34" t="s">
        <v>52</v>
      </c>
      <c r="T650" s="40" t="s">
        <v>2938</v>
      </c>
      <c r="U650" s="34" t="s">
        <v>220</v>
      </c>
      <c r="V650" s="34" t="s">
        <v>304</v>
      </c>
      <c r="W650" s="87">
        <v>15287849999</v>
      </c>
      <c r="X650" s="34" t="s">
        <v>56</v>
      </c>
      <c r="Y650" s="107">
        <v>45292</v>
      </c>
      <c r="Z650" s="107">
        <v>45638</v>
      </c>
      <c r="AA650" s="34"/>
      <c r="AB650" s="188" t="s">
        <v>2939</v>
      </c>
      <c r="AC650" s="188"/>
      <c r="AD650" s="34"/>
      <c r="AE650" s="35" t="s">
        <v>56</v>
      </c>
      <c r="AF650" s="34">
        <v>30</v>
      </c>
      <c r="AG650" s="34">
        <v>30</v>
      </c>
      <c r="AH650" s="34"/>
      <c r="AI650" s="34"/>
    </row>
    <row r="651" s="16" customFormat="1" ht="114.75" hidden="1" spans="1:35">
      <c r="A651" s="33">
        <v>397</v>
      </c>
      <c r="B651" s="34" t="s">
        <v>864</v>
      </c>
      <c r="C651" s="34" t="s">
        <v>1399</v>
      </c>
      <c r="D651" s="34" t="s">
        <v>2934</v>
      </c>
      <c r="E651" s="34" t="s">
        <v>3461</v>
      </c>
      <c r="F651" s="34" t="s">
        <v>215</v>
      </c>
      <c r="G651" s="34" t="s">
        <v>2891</v>
      </c>
      <c r="H651" s="34" t="s">
        <v>48</v>
      </c>
      <c r="I651" s="59" t="s">
        <v>3462</v>
      </c>
      <c r="J651" s="34">
        <v>30</v>
      </c>
      <c r="K651" s="34">
        <v>30</v>
      </c>
      <c r="L651" s="34"/>
      <c r="M651" s="34"/>
      <c r="N651" s="59" t="s">
        <v>3463</v>
      </c>
      <c r="O651" s="59"/>
      <c r="P651" s="156">
        <v>722</v>
      </c>
      <c r="Q651" s="34" t="s">
        <v>52</v>
      </c>
      <c r="R651" s="34" t="s">
        <v>52</v>
      </c>
      <c r="S651" s="34" t="s">
        <v>52</v>
      </c>
      <c r="T651" s="40" t="s">
        <v>2938</v>
      </c>
      <c r="U651" s="34" t="s">
        <v>220</v>
      </c>
      <c r="V651" s="34" t="s">
        <v>304</v>
      </c>
      <c r="W651" s="87">
        <v>15287849999</v>
      </c>
      <c r="X651" s="34" t="s">
        <v>56</v>
      </c>
      <c r="Y651" s="107">
        <v>45292</v>
      </c>
      <c r="Z651" s="107">
        <v>45638</v>
      </c>
      <c r="AA651" s="34"/>
      <c r="AB651" s="188" t="s">
        <v>2939</v>
      </c>
      <c r="AC651" s="188"/>
      <c r="AD651" s="34"/>
      <c r="AE651" s="35" t="s">
        <v>56</v>
      </c>
      <c r="AF651" s="34">
        <v>30</v>
      </c>
      <c r="AG651" s="34">
        <v>30</v>
      </c>
      <c r="AH651" s="34"/>
      <c r="AI651" s="34"/>
    </row>
    <row r="652" s="16" customFormat="1" ht="114.75" hidden="1" spans="1:35">
      <c r="A652" s="34">
        <v>398</v>
      </c>
      <c r="B652" s="34" t="s">
        <v>864</v>
      </c>
      <c r="C652" s="34" t="s">
        <v>1399</v>
      </c>
      <c r="D652" s="34" t="s">
        <v>2934</v>
      </c>
      <c r="E652" s="34" t="s">
        <v>3464</v>
      </c>
      <c r="F652" s="34" t="s">
        <v>215</v>
      </c>
      <c r="G652" s="34" t="s">
        <v>3465</v>
      </c>
      <c r="H652" s="34" t="s">
        <v>48</v>
      </c>
      <c r="I652" s="59" t="s">
        <v>3466</v>
      </c>
      <c r="J652" s="34">
        <v>30</v>
      </c>
      <c r="K652" s="34">
        <v>30</v>
      </c>
      <c r="L652" s="34"/>
      <c r="M652" s="34"/>
      <c r="N652" s="59" t="s">
        <v>3467</v>
      </c>
      <c r="O652" s="59"/>
      <c r="P652" s="156">
        <v>625</v>
      </c>
      <c r="Q652" s="34" t="s">
        <v>52</v>
      </c>
      <c r="R652" s="34" t="s">
        <v>52</v>
      </c>
      <c r="S652" s="34" t="s">
        <v>52</v>
      </c>
      <c r="T652" s="40" t="s">
        <v>2938</v>
      </c>
      <c r="U652" s="34" t="s">
        <v>220</v>
      </c>
      <c r="V652" s="34" t="s">
        <v>304</v>
      </c>
      <c r="W652" s="87">
        <v>15287849999</v>
      </c>
      <c r="X652" s="34" t="s">
        <v>56</v>
      </c>
      <c r="Y652" s="107">
        <v>45292</v>
      </c>
      <c r="Z652" s="107">
        <v>45627</v>
      </c>
      <c r="AA652" s="34"/>
      <c r="AB652" s="188" t="s">
        <v>2939</v>
      </c>
      <c r="AC652" s="188"/>
      <c r="AD652" s="34"/>
      <c r="AE652" s="35" t="s">
        <v>56</v>
      </c>
      <c r="AF652" s="34">
        <v>30</v>
      </c>
      <c r="AG652" s="34">
        <v>30</v>
      </c>
      <c r="AH652" s="34"/>
      <c r="AI652" s="34"/>
    </row>
    <row r="653" s="16" customFormat="1" ht="114.75" hidden="1" spans="1:35">
      <c r="A653" s="34">
        <v>399</v>
      </c>
      <c r="B653" s="34" t="s">
        <v>864</v>
      </c>
      <c r="C653" s="34" t="s">
        <v>1399</v>
      </c>
      <c r="D653" s="34" t="s">
        <v>2934</v>
      </c>
      <c r="E653" s="34" t="s">
        <v>3468</v>
      </c>
      <c r="F653" s="34" t="s">
        <v>215</v>
      </c>
      <c r="G653" s="34" t="s">
        <v>1743</v>
      </c>
      <c r="H653" s="34" t="s">
        <v>48</v>
      </c>
      <c r="I653" s="59" t="s">
        <v>3469</v>
      </c>
      <c r="J653" s="34">
        <v>30</v>
      </c>
      <c r="K653" s="34">
        <v>30</v>
      </c>
      <c r="L653" s="34"/>
      <c r="M653" s="34"/>
      <c r="N653" s="59" t="s">
        <v>3470</v>
      </c>
      <c r="O653" s="59"/>
      <c r="P653" s="156">
        <v>550</v>
      </c>
      <c r="Q653" s="34" t="s">
        <v>52</v>
      </c>
      <c r="R653" s="34" t="s">
        <v>52</v>
      </c>
      <c r="S653" s="34" t="s">
        <v>52</v>
      </c>
      <c r="T653" s="40" t="s">
        <v>2938</v>
      </c>
      <c r="U653" s="34" t="s">
        <v>220</v>
      </c>
      <c r="V653" s="34" t="s">
        <v>304</v>
      </c>
      <c r="W653" s="87">
        <v>15287849999</v>
      </c>
      <c r="X653" s="34" t="s">
        <v>56</v>
      </c>
      <c r="Y653" s="107">
        <v>45292</v>
      </c>
      <c r="Z653" s="107">
        <v>45627</v>
      </c>
      <c r="AA653" s="34"/>
      <c r="AB653" s="188" t="s">
        <v>2939</v>
      </c>
      <c r="AC653" s="188"/>
      <c r="AD653" s="34"/>
      <c r="AE653" s="35" t="s">
        <v>56</v>
      </c>
      <c r="AF653" s="34">
        <v>30</v>
      </c>
      <c r="AG653" s="34">
        <v>30</v>
      </c>
      <c r="AH653" s="34"/>
      <c r="AI653" s="34"/>
    </row>
    <row r="654" s="16" customFormat="1" ht="114.75" hidden="1" spans="1:35">
      <c r="A654" s="33">
        <v>400</v>
      </c>
      <c r="B654" s="34" t="s">
        <v>864</v>
      </c>
      <c r="C654" s="34" t="s">
        <v>1399</v>
      </c>
      <c r="D654" s="34" t="s">
        <v>2934</v>
      </c>
      <c r="E654" s="34" t="s">
        <v>3471</v>
      </c>
      <c r="F654" s="34" t="s">
        <v>215</v>
      </c>
      <c r="G654" s="34" t="s">
        <v>3472</v>
      </c>
      <c r="H654" s="34" t="s">
        <v>48</v>
      </c>
      <c r="I654" s="59" t="s">
        <v>3473</v>
      </c>
      <c r="J654" s="34">
        <v>30</v>
      </c>
      <c r="K654" s="34">
        <v>30</v>
      </c>
      <c r="L654" s="34"/>
      <c r="M654" s="34"/>
      <c r="N654" s="59" t="s">
        <v>3474</v>
      </c>
      <c r="O654" s="59"/>
      <c r="P654" s="156">
        <v>840</v>
      </c>
      <c r="Q654" s="34" t="s">
        <v>52</v>
      </c>
      <c r="R654" s="34" t="s">
        <v>52</v>
      </c>
      <c r="S654" s="34" t="s">
        <v>52</v>
      </c>
      <c r="T654" s="40" t="s">
        <v>2938</v>
      </c>
      <c r="U654" s="34" t="s">
        <v>220</v>
      </c>
      <c r="V654" s="34" t="s">
        <v>304</v>
      </c>
      <c r="W654" s="87">
        <v>15287849999</v>
      </c>
      <c r="X654" s="34" t="s">
        <v>56</v>
      </c>
      <c r="Y654" s="107">
        <v>45292</v>
      </c>
      <c r="Z654" s="107">
        <v>45627</v>
      </c>
      <c r="AA654" s="34"/>
      <c r="AB654" s="188" t="s">
        <v>2939</v>
      </c>
      <c r="AC654" s="188"/>
      <c r="AD654" s="34"/>
      <c r="AE654" s="35" t="s">
        <v>56</v>
      </c>
      <c r="AF654" s="34">
        <v>30</v>
      </c>
      <c r="AG654" s="34">
        <v>30</v>
      </c>
      <c r="AH654" s="34"/>
      <c r="AI654" s="34"/>
    </row>
    <row r="655" s="16" customFormat="1" ht="114.75" hidden="1" spans="1:35">
      <c r="A655" s="34">
        <v>401</v>
      </c>
      <c r="B655" s="34" t="s">
        <v>864</v>
      </c>
      <c r="C655" s="34" t="s">
        <v>1399</v>
      </c>
      <c r="D655" s="34" t="s">
        <v>2934</v>
      </c>
      <c r="E655" s="34" t="s">
        <v>3475</v>
      </c>
      <c r="F655" s="34" t="s">
        <v>215</v>
      </c>
      <c r="G655" s="34" t="s">
        <v>1374</v>
      </c>
      <c r="H655" s="34" t="s">
        <v>48</v>
      </c>
      <c r="I655" s="59" t="s">
        <v>3476</v>
      </c>
      <c r="J655" s="34">
        <v>30</v>
      </c>
      <c r="K655" s="34">
        <v>30</v>
      </c>
      <c r="L655" s="34"/>
      <c r="M655" s="34"/>
      <c r="N655" s="59" t="s">
        <v>3477</v>
      </c>
      <c r="O655" s="59"/>
      <c r="P655" s="156">
        <v>1138</v>
      </c>
      <c r="Q655" s="34" t="s">
        <v>52</v>
      </c>
      <c r="R655" s="34" t="s">
        <v>52</v>
      </c>
      <c r="S655" s="34" t="s">
        <v>52</v>
      </c>
      <c r="T655" s="40" t="s">
        <v>2938</v>
      </c>
      <c r="U655" s="34" t="s">
        <v>220</v>
      </c>
      <c r="V655" s="34" t="s">
        <v>304</v>
      </c>
      <c r="W655" s="87">
        <v>15287849999</v>
      </c>
      <c r="X655" s="34" t="s">
        <v>56</v>
      </c>
      <c r="Y655" s="107">
        <v>45292</v>
      </c>
      <c r="Z655" s="107">
        <v>45627</v>
      </c>
      <c r="AA655" s="34"/>
      <c r="AB655" s="188" t="s">
        <v>2939</v>
      </c>
      <c r="AC655" s="188"/>
      <c r="AD655" s="34"/>
      <c r="AE655" s="35" t="s">
        <v>56</v>
      </c>
      <c r="AF655" s="34">
        <v>30</v>
      </c>
      <c r="AG655" s="34">
        <v>30</v>
      </c>
      <c r="AH655" s="34"/>
      <c r="AI655" s="34"/>
    </row>
    <row r="656" s="16" customFormat="1" ht="89.25" hidden="1" spans="1:35">
      <c r="A656" s="34">
        <v>402</v>
      </c>
      <c r="B656" s="34" t="s">
        <v>864</v>
      </c>
      <c r="C656" s="34" t="s">
        <v>1399</v>
      </c>
      <c r="D656" s="34" t="s">
        <v>2934</v>
      </c>
      <c r="E656" s="34" t="s">
        <v>3478</v>
      </c>
      <c r="F656" s="34" t="s">
        <v>975</v>
      </c>
      <c r="G656" s="34" t="s">
        <v>2675</v>
      </c>
      <c r="H656" s="34" t="s">
        <v>48</v>
      </c>
      <c r="I656" s="59" t="s">
        <v>3479</v>
      </c>
      <c r="J656" s="34">
        <v>30</v>
      </c>
      <c r="K656" s="34">
        <v>30</v>
      </c>
      <c r="L656" s="34"/>
      <c r="M656" s="34"/>
      <c r="N656" s="59" t="s">
        <v>3480</v>
      </c>
      <c r="O656" s="59"/>
      <c r="P656" s="156">
        <v>1858</v>
      </c>
      <c r="Q656" s="34" t="s">
        <v>52</v>
      </c>
      <c r="R656" s="34" t="s">
        <v>52</v>
      </c>
      <c r="S656" s="34" t="s">
        <v>52</v>
      </c>
      <c r="T656" s="40" t="s">
        <v>2938</v>
      </c>
      <c r="U656" s="34" t="s">
        <v>979</v>
      </c>
      <c r="V656" s="34" t="s">
        <v>1131</v>
      </c>
      <c r="W656" s="87">
        <v>15877907475</v>
      </c>
      <c r="X656" s="34" t="s">
        <v>56</v>
      </c>
      <c r="Y656" s="107">
        <v>45292</v>
      </c>
      <c r="Z656" s="107">
        <v>45627</v>
      </c>
      <c r="AA656" s="34"/>
      <c r="AB656" s="188" t="s">
        <v>2939</v>
      </c>
      <c r="AC656" s="188"/>
      <c r="AD656" s="34"/>
      <c r="AE656" s="35" t="s">
        <v>56</v>
      </c>
      <c r="AF656" s="34">
        <v>30</v>
      </c>
      <c r="AG656" s="34">
        <v>30</v>
      </c>
      <c r="AH656" s="34"/>
      <c r="AI656" s="34"/>
    </row>
    <row r="657" s="16" customFormat="1" ht="105" hidden="1" customHeight="1" spans="1:35">
      <c r="A657" s="33">
        <v>403</v>
      </c>
      <c r="B657" s="34" t="s">
        <v>864</v>
      </c>
      <c r="C657" s="34" t="s">
        <v>1399</v>
      </c>
      <c r="D657" s="34" t="s">
        <v>2934</v>
      </c>
      <c r="E657" s="34" t="s">
        <v>3481</v>
      </c>
      <c r="F657" s="34" t="s">
        <v>975</v>
      </c>
      <c r="G657" s="34" t="s">
        <v>2094</v>
      </c>
      <c r="H657" s="34" t="s">
        <v>48</v>
      </c>
      <c r="I657" s="59" t="s">
        <v>3482</v>
      </c>
      <c r="J657" s="34">
        <v>30</v>
      </c>
      <c r="K657" s="34">
        <v>30</v>
      </c>
      <c r="L657" s="34"/>
      <c r="M657" s="34"/>
      <c r="N657" s="59" t="s">
        <v>3483</v>
      </c>
      <c r="O657" s="59"/>
      <c r="P657" s="156">
        <v>2250</v>
      </c>
      <c r="Q657" s="34" t="s">
        <v>52</v>
      </c>
      <c r="R657" s="34" t="s">
        <v>52</v>
      </c>
      <c r="S657" s="34" t="s">
        <v>52</v>
      </c>
      <c r="T657" s="40" t="s">
        <v>2938</v>
      </c>
      <c r="U657" s="34" t="s">
        <v>979</v>
      </c>
      <c r="V657" s="34" t="s">
        <v>1131</v>
      </c>
      <c r="W657" s="87">
        <v>15877907475</v>
      </c>
      <c r="X657" s="34" t="s">
        <v>56</v>
      </c>
      <c r="Y657" s="107">
        <v>45292</v>
      </c>
      <c r="Z657" s="107">
        <v>45627</v>
      </c>
      <c r="AA657" s="34"/>
      <c r="AB657" s="188" t="s">
        <v>2939</v>
      </c>
      <c r="AC657" s="188"/>
      <c r="AD657" s="34"/>
      <c r="AE657" s="35" t="s">
        <v>56</v>
      </c>
      <c r="AF657" s="34">
        <v>30</v>
      </c>
      <c r="AG657" s="34">
        <v>30</v>
      </c>
      <c r="AH657" s="34"/>
      <c r="AI657" s="34"/>
    </row>
    <row r="658" s="16" customFormat="1" ht="105" hidden="1" customHeight="1" spans="1:35">
      <c r="A658" s="34">
        <v>404</v>
      </c>
      <c r="B658" s="34" t="s">
        <v>864</v>
      </c>
      <c r="C658" s="34" t="s">
        <v>1399</v>
      </c>
      <c r="D658" s="34" t="s">
        <v>2934</v>
      </c>
      <c r="E658" s="34" t="s">
        <v>3484</v>
      </c>
      <c r="F658" s="34" t="s">
        <v>975</v>
      </c>
      <c r="G658" s="34" t="s">
        <v>2682</v>
      </c>
      <c r="H658" s="34" t="s">
        <v>48</v>
      </c>
      <c r="I658" s="59" t="s">
        <v>3485</v>
      </c>
      <c r="J658" s="34">
        <v>30</v>
      </c>
      <c r="K658" s="34">
        <v>30</v>
      </c>
      <c r="L658" s="34"/>
      <c r="M658" s="34"/>
      <c r="N658" s="59" t="s">
        <v>3486</v>
      </c>
      <c r="O658" s="59"/>
      <c r="P658" s="156">
        <v>2503</v>
      </c>
      <c r="Q658" s="34" t="s">
        <v>52</v>
      </c>
      <c r="R658" s="34" t="s">
        <v>52</v>
      </c>
      <c r="S658" s="34" t="s">
        <v>52</v>
      </c>
      <c r="T658" s="40" t="s">
        <v>2938</v>
      </c>
      <c r="U658" s="34" t="s">
        <v>979</v>
      </c>
      <c r="V658" s="34" t="s">
        <v>1131</v>
      </c>
      <c r="W658" s="87">
        <v>15877907475</v>
      </c>
      <c r="X658" s="34" t="s">
        <v>56</v>
      </c>
      <c r="Y658" s="107">
        <v>45292</v>
      </c>
      <c r="Z658" s="107">
        <v>45627</v>
      </c>
      <c r="AA658" s="34"/>
      <c r="AB658" s="188" t="s">
        <v>2939</v>
      </c>
      <c r="AC658" s="188"/>
      <c r="AD658" s="34"/>
      <c r="AE658" s="35" t="s">
        <v>56</v>
      </c>
      <c r="AF658" s="34">
        <v>30</v>
      </c>
      <c r="AG658" s="34">
        <v>30</v>
      </c>
      <c r="AH658" s="34"/>
      <c r="AI658" s="34"/>
    </row>
    <row r="659" s="16" customFormat="1" ht="105" hidden="1" customHeight="1" spans="1:35">
      <c r="A659" s="34">
        <v>405</v>
      </c>
      <c r="B659" s="34" t="s">
        <v>864</v>
      </c>
      <c r="C659" s="34" t="s">
        <v>1399</v>
      </c>
      <c r="D659" s="34" t="s">
        <v>2934</v>
      </c>
      <c r="E659" s="34" t="s">
        <v>3487</v>
      </c>
      <c r="F659" s="34" t="s">
        <v>975</v>
      </c>
      <c r="G659" s="34" t="s">
        <v>2084</v>
      </c>
      <c r="H659" s="34" t="s">
        <v>48</v>
      </c>
      <c r="I659" s="59" t="s">
        <v>3488</v>
      </c>
      <c r="J659" s="34">
        <v>30</v>
      </c>
      <c r="K659" s="34">
        <v>30</v>
      </c>
      <c r="L659" s="34"/>
      <c r="M659" s="34"/>
      <c r="N659" s="59" t="s">
        <v>3489</v>
      </c>
      <c r="O659" s="59"/>
      <c r="P659" s="156">
        <v>2451</v>
      </c>
      <c r="Q659" s="34" t="s">
        <v>52</v>
      </c>
      <c r="R659" s="34" t="s">
        <v>52</v>
      </c>
      <c r="S659" s="34" t="s">
        <v>52</v>
      </c>
      <c r="T659" s="40" t="s">
        <v>2938</v>
      </c>
      <c r="U659" s="34" t="s">
        <v>979</v>
      </c>
      <c r="V659" s="34" t="s">
        <v>1131</v>
      </c>
      <c r="W659" s="87">
        <v>15877907475</v>
      </c>
      <c r="X659" s="34" t="s">
        <v>56</v>
      </c>
      <c r="Y659" s="107">
        <v>45292</v>
      </c>
      <c r="Z659" s="107">
        <v>45627</v>
      </c>
      <c r="AA659" s="34"/>
      <c r="AB659" s="188" t="s">
        <v>2939</v>
      </c>
      <c r="AC659" s="188"/>
      <c r="AD659" s="34"/>
      <c r="AE659" s="35" t="s">
        <v>56</v>
      </c>
      <c r="AF659" s="34">
        <v>30</v>
      </c>
      <c r="AG659" s="34">
        <v>30</v>
      </c>
      <c r="AH659" s="34"/>
      <c r="AI659" s="34"/>
    </row>
    <row r="660" s="16" customFormat="1" ht="105" hidden="1" customHeight="1" spans="1:35">
      <c r="A660" s="33">
        <v>406</v>
      </c>
      <c r="B660" s="34" t="s">
        <v>864</v>
      </c>
      <c r="C660" s="34" t="s">
        <v>1399</v>
      </c>
      <c r="D660" s="34" t="s">
        <v>2934</v>
      </c>
      <c r="E660" s="34" t="s">
        <v>3490</v>
      </c>
      <c r="F660" s="34" t="s">
        <v>975</v>
      </c>
      <c r="G660" s="34" t="s">
        <v>2671</v>
      </c>
      <c r="H660" s="34" t="s">
        <v>48</v>
      </c>
      <c r="I660" s="59" t="s">
        <v>3491</v>
      </c>
      <c r="J660" s="34">
        <v>30</v>
      </c>
      <c r="K660" s="34">
        <v>30</v>
      </c>
      <c r="L660" s="34"/>
      <c r="M660" s="34"/>
      <c r="N660" s="59" t="s">
        <v>3492</v>
      </c>
      <c r="O660" s="59"/>
      <c r="P660" s="156">
        <v>1280</v>
      </c>
      <c r="Q660" s="34" t="s">
        <v>52</v>
      </c>
      <c r="R660" s="34" t="s">
        <v>52</v>
      </c>
      <c r="S660" s="34" t="s">
        <v>52</v>
      </c>
      <c r="T660" s="40" t="s">
        <v>2938</v>
      </c>
      <c r="U660" s="34" t="s">
        <v>979</v>
      </c>
      <c r="V660" s="34" t="s">
        <v>1131</v>
      </c>
      <c r="W660" s="87">
        <v>15877907475</v>
      </c>
      <c r="X660" s="34" t="s">
        <v>56</v>
      </c>
      <c r="Y660" s="107">
        <v>45292</v>
      </c>
      <c r="Z660" s="107">
        <v>45627</v>
      </c>
      <c r="AA660" s="34"/>
      <c r="AB660" s="188" t="s">
        <v>2939</v>
      </c>
      <c r="AC660" s="188"/>
      <c r="AD660" s="34"/>
      <c r="AE660" s="35" t="s">
        <v>56</v>
      </c>
      <c r="AF660" s="34">
        <v>30</v>
      </c>
      <c r="AG660" s="34">
        <v>30</v>
      </c>
      <c r="AH660" s="34"/>
      <c r="AI660" s="34"/>
    </row>
    <row r="661" s="16" customFormat="1" ht="105" hidden="1" customHeight="1" spans="1:35">
      <c r="A661" s="34">
        <v>407</v>
      </c>
      <c r="B661" s="34" t="s">
        <v>864</v>
      </c>
      <c r="C661" s="34" t="s">
        <v>1399</v>
      </c>
      <c r="D661" s="34" t="s">
        <v>2934</v>
      </c>
      <c r="E661" s="34" t="s">
        <v>3493</v>
      </c>
      <c r="F661" s="34" t="s">
        <v>207</v>
      </c>
      <c r="G661" s="34" t="s">
        <v>3494</v>
      </c>
      <c r="H661" s="34" t="s">
        <v>48</v>
      </c>
      <c r="I661" s="59" t="s">
        <v>3495</v>
      </c>
      <c r="J661" s="34">
        <v>30</v>
      </c>
      <c r="K661" s="34">
        <v>30</v>
      </c>
      <c r="L661" s="34"/>
      <c r="M661" s="34"/>
      <c r="N661" s="59" t="s">
        <v>3496</v>
      </c>
      <c r="O661" s="59"/>
      <c r="P661" s="156">
        <v>2736</v>
      </c>
      <c r="Q661" s="34" t="s">
        <v>52</v>
      </c>
      <c r="R661" s="34" t="s">
        <v>52</v>
      </c>
      <c r="S661" s="34" t="s">
        <v>52</v>
      </c>
      <c r="T661" s="40" t="s">
        <v>2938</v>
      </c>
      <c r="U661" s="34" t="s">
        <v>212</v>
      </c>
      <c r="V661" s="34" t="s">
        <v>213</v>
      </c>
      <c r="W661" s="87">
        <v>13529597887</v>
      </c>
      <c r="X661" s="34" t="s">
        <v>56</v>
      </c>
      <c r="Y661" s="107">
        <v>45292</v>
      </c>
      <c r="Z661" s="107">
        <v>45627</v>
      </c>
      <c r="AA661" s="34"/>
      <c r="AB661" s="188" t="s">
        <v>2939</v>
      </c>
      <c r="AC661" s="188"/>
      <c r="AD661" s="34"/>
      <c r="AE661" s="35" t="s">
        <v>56</v>
      </c>
      <c r="AF661" s="34">
        <v>30</v>
      </c>
      <c r="AG661" s="34">
        <v>30</v>
      </c>
      <c r="AH661" s="34"/>
      <c r="AI661" s="34"/>
    </row>
    <row r="662" s="16" customFormat="1" ht="105" hidden="1" customHeight="1" spans="1:35">
      <c r="A662" s="34">
        <v>408</v>
      </c>
      <c r="B662" s="34" t="s">
        <v>864</v>
      </c>
      <c r="C662" s="34" t="s">
        <v>1399</v>
      </c>
      <c r="D662" s="34" t="s">
        <v>2934</v>
      </c>
      <c r="E662" s="34" t="s">
        <v>3497</v>
      </c>
      <c r="F662" s="34" t="s">
        <v>207</v>
      </c>
      <c r="G662" s="34" t="s">
        <v>2632</v>
      </c>
      <c r="H662" s="34" t="s">
        <v>48</v>
      </c>
      <c r="I662" s="59" t="s">
        <v>3498</v>
      </c>
      <c r="J662" s="34">
        <v>30</v>
      </c>
      <c r="K662" s="34">
        <v>30</v>
      </c>
      <c r="L662" s="34"/>
      <c r="M662" s="34"/>
      <c r="N662" s="59" t="s">
        <v>3499</v>
      </c>
      <c r="O662" s="59"/>
      <c r="P662" s="156">
        <v>1990</v>
      </c>
      <c r="Q662" s="34" t="s">
        <v>52</v>
      </c>
      <c r="R662" s="34" t="s">
        <v>52</v>
      </c>
      <c r="S662" s="34" t="s">
        <v>52</v>
      </c>
      <c r="T662" s="40" t="s">
        <v>2938</v>
      </c>
      <c r="U662" s="34" t="s">
        <v>212</v>
      </c>
      <c r="V662" s="34" t="s">
        <v>213</v>
      </c>
      <c r="W662" s="87">
        <v>13529597887</v>
      </c>
      <c r="X662" s="34" t="s">
        <v>56</v>
      </c>
      <c r="Y662" s="107">
        <v>45292</v>
      </c>
      <c r="Z662" s="107">
        <v>45627</v>
      </c>
      <c r="AA662" s="34"/>
      <c r="AB662" s="188" t="s">
        <v>2939</v>
      </c>
      <c r="AC662" s="188"/>
      <c r="AD662" s="34"/>
      <c r="AE662" s="35" t="s">
        <v>56</v>
      </c>
      <c r="AF662" s="34">
        <v>30</v>
      </c>
      <c r="AG662" s="34">
        <v>30</v>
      </c>
      <c r="AH662" s="34"/>
      <c r="AI662" s="34"/>
    </row>
    <row r="663" s="16" customFormat="1" ht="105" hidden="1" customHeight="1" spans="1:35">
      <c r="A663" s="33">
        <v>409</v>
      </c>
      <c r="B663" s="34" t="s">
        <v>864</v>
      </c>
      <c r="C663" s="34" t="s">
        <v>1399</v>
      </c>
      <c r="D663" s="34" t="s">
        <v>2934</v>
      </c>
      <c r="E663" s="34" t="s">
        <v>3500</v>
      </c>
      <c r="F663" s="34" t="s">
        <v>207</v>
      </c>
      <c r="G663" s="34" t="s">
        <v>300</v>
      </c>
      <c r="H663" s="34" t="s">
        <v>48</v>
      </c>
      <c r="I663" s="59" t="s">
        <v>3501</v>
      </c>
      <c r="J663" s="34">
        <v>30</v>
      </c>
      <c r="K663" s="34">
        <v>30</v>
      </c>
      <c r="L663" s="34"/>
      <c r="M663" s="34"/>
      <c r="N663" s="59" t="s">
        <v>3502</v>
      </c>
      <c r="O663" s="59"/>
      <c r="P663" s="156">
        <v>5794</v>
      </c>
      <c r="Q663" s="34" t="s">
        <v>52</v>
      </c>
      <c r="R663" s="34" t="s">
        <v>52</v>
      </c>
      <c r="S663" s="34" t="s">
        <v>52</v>
      </c>
      <c r="T663" s="40" t="s">
        <v>2938</v>
      </c>
      <c r="U663" s="34" t="s">
        <v>212</v>
      </c>
      <c r="V663" s="34" t="s">
        <v>213</v>
      </c>
      <c r="W663" s="87">
        <v>13529597887</v>
      </c>
      <c r="X663" s="34" t="s">
        <v>56</v>
      </c>
      <c r="Y663" s="107">
        <v>45292</v>
      </c>
      <c r="Z663" s="107">
        <v>45627</v>
      </c>
      <c r="AA663" s="34"/>
      <c r="AB663" s="188" t="s">
        <v>2939</v>
      </c>
      <c r="AC663" s="188"/>
      <c r="AD663" s="34"/>
      <c r="AE663" s="35" t="s">
        <v>56</v>
      </c>
      <c r="AF663" s="34">
        <v>30</v>
      </c>
      <c r="AG663" s="34">
        <v>30</v>
      </c>
      <c r="AH663" s="34"/>
      <c r="AI663" s="34"/>
    </row>
    <row r="664" s="16" customFormat="1" ht="105" hidden="1" customHeight="1" spans="1:35">
      <c r="A664" s="34">
        <v>410</v>
      </c>
      <c r="B664" s="34" t="s">
        <v>864</v>
      </c>
      <c r="C664" s="34" t="s">
        <v>1399</v>
      </c>
      <c r="D664" s="34" t="s">
        <v>2934</v>
      </c>
      <c r="E664" s="34" t="s">
        <v>3503</v>
      </c>
      <c r="F664" s="34" t="s">
        <v>207</v>
      </c>
      <c r="G664" s="34" t="s">
        <v>3504</v>
      </c>
      <c r="H664" s="34" t="s">
        <v>48</v>
      </c>
      <c r="I664" s="59" t="s">
        <v>3505</v>
      </c>
      <c r="J664" s="34">
        <v>30</v>
      </c>
      <c r="K664" s="34">
        <v>30</v>
      </c>
      <c r="L664" s="34"/>
      <c r="M664" s="34"/>
      <c r="N664" s="59" t="s">
        <v>3506</v>
      </c>
      <c r="O664" s="59"/>
      <c r="P664" s="156">
        <v>2923</v>
      </c>
      <c r="Q664" s="34" t="s">
        <v>52</v>
      </c>
      <c r="R664" s="34" t="s">
        <v>52</v>
      </c>
      <c r="S664" s="34" t="s">
        <v>52</v>
      </c>
      <c r="T664" s="40" t="s">
        <v>2938</v>
      </c>
      <c r="U664" s="34" t="s">
        <v>212</v>
      </c>
      <c r="V664" s="34" t="s">
        <v>213</v>
      </c>
      <c r="W664" s="87">
        <v>13529597887</v>
      </c>
      <c r="X664" s="34" t="s">
        <v>56</v>
      </c>
      <c r="Y664" s="107">
        <v>45292</v>
      </c>
      <c r="Z664" s="107">
        <v>45627</v>
      </c>
      <c r="AA664" s="34"/>
      <c r="AB664" s="188" t="s">
        <v>2939</v>
      </c>
      <c r="AC664" s="188"/>
      <c r="AD664" s="34"/>
      <c r="AE664" s="35" t="s">
        <v>56</v>
      </c>
      <c r="AF664" s="34">
        <v>30</v>
      </c>
      <c r="AG664" s="34">
        <v>30</v>
      </c>
      <c r="AH664" s="34"/>
      <c r="AI664" s="34"/>
    </row>
    <row r="665" s="16" customFormat="1" ht="105" hidden="1" customHeight="1" spans="1:35">
      <c r="A665" s="34">
        <v>411</v>
      </c>
      <c r="B665" s="34" t="s">
        <v>864</v>
      </c>
      <c r="C665" s="34" t="s">
        <v>1399</v>
      </c>
      <c r="D665" s="34" t="s">
        <v>2934</v>
      </c>
      <c r="E665" s="34" t="s">
        <v>3507</v>
      </c>
      <c r="F665" s="34" t="s">
        <v>207</v>
      </c>
      <c r="G665" s="34" t="s">
        <v>3508</v>
      </c>
      <c r="H665" s="34" t="s">
        <v>48</v>
      </c>
      <c r="I665" s="59" t="s">
        <v>3509</v>
      </c>
      <c r="J665" s="34">
        <v>30</v>
      </c>
      <c r="K665" s="34">
        <v>30</v>
      </c>
      <c r="L665" s="34"/>
      <c r="M665" s="34"/>
      <c r="N665" s="59" t="s">
        <v>3510</v>
      </c>
      <c r="O665" s="59"/>
      <c r="P665" s="156">
        <v>6555</v>
      </c>
      <c r="Q665" s="34" t="s">
        <v>52</v>
      </c>
      <c r="R665" s="34" t="s">
        <v>52</v>
      </c>
      <c r="S665" s="34" t="s">
        <v>52</v>
      </c>
      <c r="T665" s="40" t="s">
        <v>2938</v>
      </c>
      <c r="U665" s="34" t="s">
        <v>212</v>
      </c>
      <c r="V665" s="34" t="s">
        <v>213</v>
      </c>
      <c r="W665" s="87">
        <v>13529597887</v>
      </c>
      <c r="X665" s="34" t="s">
        <v>56</v>
      </c>
      <c r="Y665" s="107">
        <v>45292</v>
      </c>
      <c r="Z665" s="107">
        <v>45627</v>
      </c>
      <c r="AA665" s="34"/>
      <c r="AB665" s="188" t="s">
        <v>2939</v>
      </c>
      <c r="AC665" s="188"/>
      <c r="AD665" s="34"/>
      <c r="AE665" s="35" t="s">
        <v>56</v>
      </c>
      <c r="AF665" s="34">
        <v>30</v>
      </c>
      <c r="AG665" s="34">
        <v>30</v>
      </c>
      <c r="AH665" s="34"/>
      <c r="AI665" s="34"/>
    </row>
    <row r="666" s="16" customFormat="1" ht="105" hidden="1" customHeight="1" spans="1:35">
      <c r="A666" s="33">
        <v>412</v>
      </c>
      <c r="B666" s="34" t="s">
        <v>864</v>
      </c>
      <c r="C666" s="34" t="s">
        <v>1399</v>
      </c>
      <c r="D666" s="34" t="s">
        <v>2934</v>
      </c>
      <c r="E666" s="34" t="s">
        <v>3511</v>
      </c>
      <c r="F666" s="34" t="s">
        <v>207</v>
      </c>
      <c r="G666" s="34" t="s">
        <v>315</v>
      </c>
      <c r="H666" s="34" t="s">
        <v>48</v>
      </c>
      <c r="I666" s="59" t="s">
        <v>3512</v>
      </c>
      <c r="J666" s="34">
        <v>30</v>
      </c>
      <c r="K666" s="34">
        <v>30</v>
      </c>
      <c r="L666" s="34"/>
      <c r="M666" s="34"/>
      <c r="N666" s="59" t="s">
        <v>3513</v>
      </c>
      <c r="O666" s="59"/>
      <c r="P666" s="156">
        <v>6067</v>
      </c>
      <c r="Q666" s="34" t="s">
        <v>52</v>
      </c>
      <c r="R666" s="34" t="s">
        <v>52</v>
      </c>
      <c r="S666" s="34" t="s">
        <v>52</v>
      </c>
      <c r="T666" s="40" t="s">
        <v>2938</v>
      </c>
      <c r="U666" s="34" t="s">
        <v>212</v>
      </c>
      <c r="V666" s="34" t="s">
        <v>213</v>
      </c>
      <c r="W666" s="87">
        <v>13529597887</v>
      </c>
      <c r="X666" s="34" t="s">
        <v>56</v>
      </c>
      <c r="Y666" s="107">
        <v>45352</v>
      </c>
      <c r="Z666" s="107">
        <v>45627</v>
      </c>
      <c r="AA666" s="34"/>
      <c r="AB666" s="188" t="s">
        <v>2939</v>
      </c>
      <c r="AC666" s="188"/>
      <c r="AD666" s="34"/>
      <c r="AE666" s="35" t="s">
        <v>56</v>
      </c>
      <c r="AF666" s="34">
        <v>30</v>
      </c>
      <c r="AG666" s="34">
        <v>30</v>
      </c>
      <c r="AH666" s="34"/>
      <c r="AI666" s="34"/>
    </row>
    <row r="667" s="16" customFormat="1" ht="105" hidden="1" customHeight="1" spans="1:35">
      <c r="A667" s="34">
        <v>413</v>
      </c>
      <c r="B667" s="34" t="s">
        <v>864</v>
      </c>
      <c r="C667" s="34" t="s">
        <v>1399</v>
      </c>
      <c r="D667" s="34" t="s">
        <v>2934</v>
      </c>
      <c r="E667" s="34" t="s">
        <v>3514</v>
      </c>
      <c r="F667" s="34" t="s">
        <v>207</v>
      </c>
      <c r="G667" s="34" t="s">
        <v>3515</v>
      </c>
      <c r="H667" s="34" t="s">
        <v>48</v>
      </c>
      <c r="I667" s="59" t="s">
        <v>3516</v>
      </c>
      <c r="J667" s="34">
        <v>30</v>
      </c>
      <c r="K667" s="34">
        <v>30</v>
      </c>
      <c r="L667" s="34"/>
      <c r="M667" s="34"/>
      <c r="N667" s="59" t="s">
        <v>3517</v>
      </c>
      <c r="O667" s="59"/>
      <c r="P667" s="156">
        <v>1769</v>
      </c>
      <c r="Q667" s="34" t="s">
        <v>52</v>
      </c>
      <c r="R667" s="34" t="s">
        <v>52</v>
      </c>
      <c r="S667" s="34" t="s">
        <v>52</v>
      </c>
      <c r="T667" s="40" t="s">
        <v>2938</v>
      </c>
      <c r="U667" s="34" t="s">
        <v>212</v>
      </c>
      <c r="V667" s="34" t="s">
        <v>213</v>
      </c>
      <c r="W667" s="87">
        <v>13529597887</v>
      </c>
      <c r="X667" s="34" t="s">
        <v>56</v>
      </c>
      <c r="Y667" s="107">
        <v>45352</v>
      </c>
      <c r="Z667" s="107">
        <v>45627</v>
      </c>
      <c r="AA667" s="34"/>
      <c r="AB667" s="188" t="s">
        <v>2939</v>
      </c>
      <c r="AC667" s="188"/>
      <c r="AD667" s="34"/>
      <c r="AE667" s="35" t="s">
        <v>56</v>
      </c>
      <c r="AF667" s="34">
        <v>30</v>
      </c>
      <c r="AG667" s="34">
        <v>30</v>
      </c>
      <c r="AH667" s="34"/>
      <c r="AI667" s="34"/>
    </row>
    <row r="668" s="16" customFormat="1" ht="105" hidden="1" customHeight="1" spans="1:35">
      <c r="A668" s="34">
        <v>414</v>
      </c>
      <c r="B668" s="34" t="s">
        <v>864</v>
      </c>
      <c r="C668" s="34" t="s">
        <v>1399</v>
      </c>
      <c r="D668" s="34" t="s">
        <v>2934</v>
      </c>
      <c r="E668" s="34" t="s">
        <v>3518</v>
      </c>
      <c r="F668" s="34" t="s">
        <v>207</v>
      </c>
      <c r="G668" s="34" t="s">
        <v>4570</v>
      </c>
      <c r="H668" s="34" t="s">
        <v>48</v>
      </c>
      <c r="I668" s="59" t="s">
        <v>3520</v>
      </c>
      <c r="J668" s="34">
        <v>30</v>
      </c>
      <c r="K668" s="34">
        <v>30</v>
      </c>
      <c r="L668" s="34"/>
      <c r="M668" s="34"/>
      <c r="N668" s="59" t="s">
        <v>3521</v>
      </c>
      <c r="O668" s="59"/>
      <c r="P668" s="156">
        <v>1869</v>
      </c>
      <c r="Q668" s="34" t="s">
        <v>52</v>
      </c>
      <c r="R668" s="34" t="s">
        <v>52</v>
      </c>
      <c r="S668" s="34" t="s">
        <v>52</v>
      </c>
      <c r="T668" s="40" t="s">
        <v>2938</v>
      </c>
      <c r="U668" s="34" t="s">
        <v>212</v>
      </c>
      <c r="V668" s="34" t="s">
        <v>213</v>
      </c>
      <c r="W668" s="87">
        <v>13529597887</v>
      </c>
      <c r="X668" s="34" t="s">
        <v>56</v>
      </c>
      <c r="Y668" s="107">
        <v>45352</v>
      </c>
      <c r="Z668" s="107">
        <v>45352</v>
      </c>
      <c r="AA668" s="34"/>
      <c r="AB668" s="188" t="s">
        <v>2939</v>
      </c>
      <c r="AC668" s="188"/>
      <c r="AD668" s="34"/>
      <c r="AE668" s="35" t="s">
        <v>56</v>
      </c>
      <c r="AF668" s="34">
        <v>30</v>
      </c>
      <c r="AG668" s="34">
        <v>30</v>
      </c>
      <c r="AH668" s="34"/>
      <c r="AI668" s="34"/>
    </row>
    <row r="669" s="16" customFormat="1" ht="105" hidden="1" customHeight="1" spans="1:35">
      <c r="A669" s="33">
        <v>415</v>
      </c>
      <c r="B669" s="34" t="s">
        <v>864</v>
      </c>
      <c r="C669" s="34" t="s">
        <v>1399</v>
      </c>
      <c r="D669" s="34" t="s">
        <v>2934</v>
      </c>
      <c r="E669" s="34" t="s">
        <v>3522</v>
      </c>
      <c r="F669" s="34" t="s">
        <v>207</v>
      </c>
      <c r="G669" s="34" t="s">
        <v>2289</v>
      </c>
      <c r="H669" s="34" t="s">
        <v>48</v>
      </c>
      <c r="I669" s="59" t="s">
        <v>3523</v>
      </c>
      <c r="J669" s="34">
        <v>30</v>
      </c>
      <c r="K669" s="34">
        <v>30</v>
      </c>
      <c r="L669" s="34"/>
      <c r="M669" s="34"/>
      <c r="N669" s="59" t="s">
        <v>3524</v>
      </c>
      <c r="O669" s="59"/>
      <c r="P669" s="156">
        <v>3608</v>
      </c>
      <c r="Q669" s="34" t="s">
        <v>52</v>
      </c>
      <c r="R669" s="34" t="s">
        <v>52</v>
      </c>
      <c r="S669" s="34" t="s">
        <v>52</v>
      </c>
      <c r="T669" s="40" t="s">
        <v>2938</v>
      </c>
      <c r="U669" s="34" t="s">
        <v>212</v>
      </c>
      <c r="V669" s="34" t="s">
        <v>213</v>
      </c>
      <c r="W669" s="87">
        <v>13529597887</v>
      </c>
      <c r="X669" s="34" t="s">
        <v>56</v>
      </c>
      <c r="Y669" s="107">
        <v>45352</v>
      </c>
      <c r="Z669" s="107">
        <v>45383</v>
      </c>
      <c r="AA669" s="34"/>
      <c r="AB669" s="188" t="s">
        <v>2939</v>
      </c>
      <c r="AC669" s="188"/>
      <c r="AD669" s="34"/>
      <c r="AE669" s="35" t="s">
        <v>56</v>
      </c>
      <c r="AF669" s="34">
        <v>30</v>
      </c>
      <c r="AG669" s="34">
        <v>30</v>
      </c>
      <c r="AH669" s="34"/>
      <c r="AI669" s="34"/>
    </row>
    <row r="670" s="16" customFormat="1" ht="105" hidden="1" customHeight="1" spans="1:35">
      <c r="A670" s="34">
        <v>416</v>
      </c>
      <c r="B670" s="34" t="s">
        <v>864</v>
      </c>
      <c r="C670" s="34" t="s">
        <v>1399</v>
      </c>
      <c r="D670" s="34" t="s">
        <v>2934</v>
      </c>
      <c r="E670" s="34" t="s">
        <v>3525</v>
      </c>
      <c r="F670" s="34" t="s">
        <v>207</v>
      </c>
      <c r="G670" s="34" t="s">
        <v>2196</v>
      </c>
      <c r="H670" s="34" t="s">
        <v>48</v>
      </c>
      <c r="I670" s="59" t="s">
        <v>3526</v>
      </c>
      <c r="J670" s="34">
        <v>30</v>
      </c>
      <c r="K670" s="34">
        <v>30</v>
      </c>
      <c r="L670" s="34"/>
      <c r="M670" s="34"/>
      <c r="N670" s="59" t="s">
        <v>3527</v>
      </c>
      <c r="O670" s="59"/>
      <c r="P670" s="156">
        <v>2025</v>
      </c>
      <c r="Q670" s="34" t="s">
        <v>52</v>
      </c>
      <c r="R670" s="34" t="s">
        <v>52</v>
      </c>
      <c r="S670" s="34" t="s">
        <v>52</v>
      </c>
      <c r="T670" s="40" t="s">
        <v>2938</v>
      </c>
      <c r="U670" s="34" t="s">
        <v>212</v>
      </c>
      <c r="V670" s="34" t="s">
        <v>213</v>
      </c>
      <c r="W670" s="87">
        <v>13529597887</v>
      </c>
      <c r="X670" s="34" t="s">
        <v>56</v>
      </c>
      <c r="Y670" s="107">
        <v>45352</v>
      </c>
      <c r="Z670" s="107">
        <v>45383</v>
      </c>
      <c r="AA670" s="34"/>
      <c r="AB670" s="188" t="s">
        <v>2939</v>
      </c>
      <c r="AC670" s="188"/>
      <c r="AD670" s="34"/>
      <c r="AE670" s="35" t="s">
        <v>56</v>
      </c>
      <c r="AF670" s="34">
        <v>30</v>
      </c>
      <c r="AG670" s="34">
        <v>30</v>
      </c>
      <c r="AH670" s="34"/>
      <c r="AI670" s="34"/>
    </row>
    <row r="671" s="16" customFormat="1" ht="105" hidden="1" customHeight="1" spans="1:35">
      <c r="A671" s="34">
        <v>417</v>
      </c>
      <c r="B671" s="34" t="s">
        <v>864</v>
      </c>
      <c r="C671" s="34" t="s">
        <v>1399</v>
      </c>
      <c r="D671" s="34" t="s">
        <v>2934</v>
      </c>
      <c r="E671" s="34" t="s">
        <v>3528</v>
      </c>
      <c r="F671" s="34" t="s">
        <v>207</v>
      </c>
      <c r="G671" s="34" t="s">
        <v>3529</v>
      </c>
      <c r="H671" s="34" t="s">
        <v>48</v>
      </c>
      <c r="I671" s="59" t="s">
        <v>3530</v>
      </c>
      <c r="J671" s="34">
        <v>30</v>
      </c>
      <c r="K671" s="34">
        <v>30</v>
      </c>
      <c r="L671" s="34"/>
      <c r="M671" s="34"/>
      <c r="N671" s="59" t="s">
        <v>3531</v>
      </c>
      <c r="O671" s="59"/>
      <c r="P671" s="156">
        <v>3447</v>
      </c>
      <c r="Q671" s="34" t="s">
        <v>52</v>
      </c>
      <c r="R671" s="34" t="s">
        <v>52</v>
      </c>
      <c r="S671" s="34" t="s">
        <v>52</v>
      </c>
      <c r="T671" s="40" t="s">
        <v>2938</v>
      </c>
      <c r="U671" s="34" t="s">
        <v>212</v>
      </c>
      <c r="V671" s="34" t="s">
        <v>213</v>
      </c>
      <c r="W671" s="87">
        <v>13529597887</v>
      </c>
      <c r="X671" s="34" t="s">
        <v>56</v>
      </c>
      <c r="Y671" s="107">
        <v>45352</v>
      </c>
      <c r="Z671" s="107">
        <v>45413</v>
      </c>
      <c r="AA671" s="34"/>
      <c r="AB671" s="188" t="s">
        <v>2939</v>
      </c>
      <c r="AC671" s="188"/>
      <c r="AD671" s="34"/>
      <c r="AE671" s="35" t="s">
        <v>56</v>
      </c>
      <c r="AF671" s="34">
        <v>30</v>
      </c>
      <c r="AG671" s="34">
        <v>30</v>
      </c>
      <c r="AH671" s="34"/>
      <c r="AI671" s="34"/>
    </row>
    <row r="672" s="16" customFormat="1" ht="105" hidden="1" customHeight="1" spans="1:35">
      <c r="A672" s="33">
        <v>418</v>
      </c>
      <c r="B672" s="34" t="s">
        <v>864</v>
      </c>
      <c r="C672" s="34" t="s">
        <v>1399</v>
      </c>
      <c r="D672" s="34" t="s">
        <v>2934</v>
      </c>
      <c r="E672" s="34" t="s">
        <v>3532</v>
      </c>
      <c r="F672" s="34" t="s">
        <v>207</v>
      </c>
      <c r="G672" s="34" t="s">
        <v>2624</v>
      </c>
      <c r="H672" s="34" t="s">
        <v>48</v>
      </c>
      <c r="I672" s="59" t="s">
        <v>3533</v>
      </c>
      <c r="J672" s="34">
        <v>30</v>
      </c>
      <c r="K672" s="34">
        <v>30</v>
      </c>
      <c r="L672" s="34"/>
      <c r="M672" s="34"/>
      <c r="N672" s="59" t="s">
        <v>3534</v>
      </c>
      <c r="O672" s="59"/>
      <c r="P672" s="156">
        <v>3360</v>
      </c>
      <c r="Q672" s="34" t="s">
        <v>52</v>
      </c>
      <c r="R672" s="34" t="s">
        <v>52</v>
      </c>
      <c r="S672" s="34" t="s">
        <v>52</v>
      </c>
      <c r="T672" s="40" t="s">
        <v>2938</v>
      </c>
      <c r="U672" s="34" t="s">
        <v>212</v>
      </c>
      <c r="V672" s="34" t="s">
        <v>213</v>
      </c>
      <c r="W672" s="87">
        <v>13529597887</v>
      </c>
      <c r="X672" s="34" t="s">
        <v>56</v>
      </c>
      <c r="Y672" s="107">
        <v>45352</v>
      </c>
      <c r="Z672" s="107">
        <v>45413</v>
      </c>
      <c r="AA672" s="34"/>
      <c r="AB672" s="188" t="s">
        <v>2939</v>
      </c>
      <c r="AC672" s="188"/>
      <c r="AD672" s="34"/>
      <c r="AE672" s="35" t="s">
        <v>56</v>
      </c>
      <c r="AF672" s="34">
        <v>30</v>
      </c>
      <c r="AG672" s="34">
        <v>30</v>
      </c>
      <c r="AH672" s="34"/>
      <c r="AI672" s="34"/>
    </row>
    <row r="673" s="16" customFormat="1" ht="105" hidden="1" customHeight="1" spans="1:35">
      <c r="A673" s="34">
        <v>419</v>
      </c>
      <c r="B673" s="34" t="s">
        <v>864</v>
      </c>
      <c r="C673" s="34" t="s">
        <v>1399</v>
      </c>
      <c r="D673" s="34" t="s">
        <v>2934</v>
      </c>
      <c r="E673" s="34" t="s">
        <v>3535</v>
      </c>
      <c r="F673" s="34" t="s">
        <v>207</v>
      </c>
      <c r="G673" s="34" t="s">
        <v>2088</v>
      </c>
      <c r="H673" s="34" t="s">
        <v>48</v>
      </c>
      <c r="I673" s="59" t="s">
        <v>3536</v>
      </c>
      <c r="J673" s="34">
        <v>30</v>
      </c>
      <c r="K673" s="34">
        <v>30</v>
      </c>
      <c r="L673" s="34"/>
      <c r="M673" s="34"/>
      <c r="N673" s="59" t="s">
        <v>3537</v>
      </c>
      <c r="O673" s="59"/>
      <c r="P673" s="156">
        <v>4678</v>
      </c>
      <c r="Q673" s="34" t="s">
        <v>52</v>
      </c>
      <c r="R673" s="34" t="s">
        <v>52</v>
      </c>
      <c r="S673" s="34" t="s">
        <v>52</v>
      </c>
      <c r="T673" s="40" t="s">
        <v>2938</v>
      </c>
      <c r="U673" s="34" t="s">
        <v>212</v>
      </c>
      <c r="V673" s="34" t="s">
        <v>213</v>
      </c>
      <c r="W673" s="87">
        <v>13529597887</v>
      </c>
      <c r="X673" s="34" t="s">
        <v>56</v>
      </c>
      <c r="Y673" s="107">
        <v>45352</v>
      </c>
      <c r="Z673" s="107">
        <v>45323</v>
      </c>
      <c r="AA673" s="34"/>
      <c r="AB673" s="188" t="s">
        <v>2939</v>
      </c>
      <c r="AC673" s="188"/>
      <c r="AD673" s="34"/>
      <c r="AE673" s="35" t="s">
        <v>56</v>
      </c>
      <c r="AF673" s="34">
        <v>30</v>
      </c>
      <c r="AG673" s="34">
        <v>30</v>
      </c>
      <c r="AH673" s="34"/>
      <c r="AI673" s="34"/>
    </row>
    <row r="674" s="16" customFormat="1" ht="105" hidden="1" customHeight="1" spans="1:35">
      <c r="A674" s="34">
        <v>420</v>
      </c>
      <c r="B674" s="34" t="s">
        <v>864</v>
      </c>
      <c r="C674" s="34" t="s">
        <v>1399</v>
      </c>
      <c r="D674" s="34" t="s">
        <v>2934</v>
      </c>
      <c r="E674" s="34" t="s">
        <v>3538</v>
      </c>
      <c r="F674" s="34" t="s">
        <v>207</v>
      </c>
      <c r="G674" s="34" t="s">
        <v>3539</v>
      </c>
      <c r="H674" s="34" t="s">
        <v>48</v>
      </c>
      <c r="I674" s="59" t="s">
        <v>3540</v>
      </c>
      <c r="J674" s="34">
        <v>30</v>
      </c>
      <c r="K674" s="34">
        <v>30</v>
      </c>
      <c r="L674" s="34"/>
      <c r="M674" s="34"/>
      <c r="N674" s="59" t="s">
        <v>3541</v>
      </c>
      <c r="O674" s="59"/>
      <c r="P674" s="156">
        <v>258</v>
      </c>
      <c r="Q674" s="34" t="s">
        <v>52</v>
      </c>
      <c r="R674" s="34" t="s">
        <v>52</v>
      </c>
      <c r="S674" s="34" t="s">
        <v>52</v>
      </c>
      <c r="T674" s="40" t="s">
        <v>2938</v>
      </c>
      <c r="U674" s="34" t="s">
        <v>212</v>
      </c>
      <c r="V674" s="34" t="s">
        <v>213</v>
      </c>
      <c r="W674" s="87">
        <v>13529597887</v>
      </c>
      <c r="X674" s="34" t="s">
        <v>56</v>
      </c>
      <c r="Y674" s="107">
        <v>45292</v>
      </c>
      <c r="Z674" s="107">
        <v>45627</v>
      </c>
      <c r="AA674" s="34"/>
      <c r="AB674" s="188" t="s">
        <v>2939</v>
      </c>
      <c r="AC674" s="188"/>
      <c r="AD674" s="34"/>
      <c r="AE674" s="35" t="s">
        <v>56</v>
      </c>
      <c r="AF674" s="34">
        <v>30</v>
      </c>
      <c r="AG674" s="34">
        <v>30</v>
      </c>
      <c r="AH674" s="34"/>
      <c r="AI674" s="34"/>
    </row>
    <row r="675" s="16" customFormat="1" ht="105" hidden="1" customHeight="1" spans="1:35">
      <c r="A675" s="33">
        <v>421</v>
      </c>
      <c r="B675" s="34" t="s">
        <v>864</v>
      </c>
      <c r="C675" s="34" t="s">
        <v>1399</v>
      </c>
      <c r="D675" s="34" t="s">
        <v>2934</v>
      </c>
      <c r="E675" s="34" t="s">
        <v>3542</v>
      </c>
      <c r="F675" s="34" t="s">
        <v>207</v>
      </c>
      <c r="G675" s="34" t="s">
        <v>3543</v>
      </c>
      <c r="H675" s="34" t="s">
        <v>48</v>
      </c>
      <c r="I675" s="59" t="s">
        <v>3544</v>
      </c>
      <c r="J675" s="34">
        <v>30</v>
      </c>
      <c r="K675" s="34">
        <v>30</v>
      </c>
      <c r="L675" s="34"/>
      <c r="M675" s="34"/>
      <c r="N675" s="59" t="s">
        <v>3545</v>
      </c>
      <c r="O675" s="59"/>
      <c r="P675" s="156">
        <v>321</v>
      </c>
      <c r="Q675" s="34" t="s">
        <v>52</v>
      </c>
      <c r="R675" s="34" t="s">
        <v>52</v>
      </c>
      <c r="S675" s="34" t="s">
        <v>52</v>
      </c>
      <c r="T675" s="40" t="s">
        <v>2938</v>
      </c>
      <c r="U675" s="34" t="s">
        <v>212</v>
      </c>
      <c r="V675" s="34" t="s">
        <v>213</v>
      </c>
      <c r="W675" s="87">
        <v>13529597887</v>
      </c>
      <c r="X675" s="34" t="s">
        <v>56</v>
      </c>
      <c r="Y675" s="107">
        <v>45292</v>
      </c>
      <c r="Z675" s="107">
        <v>45627</v>
      </c>
      <c r="AA675" s="34"/>
      <c r="AB675" s="188" t="s">
        <v>2939</v>
      </c>
      <c r="AC675" s="188"/>
      <c r="AD675" s="34"/>
      <c r="AE675" s="35" t="s">
        <v>56</v>
      </c>
      <c r="AF675" s="34">
        <v>30</v>
      </c>
      <c r="AG675" s="34">
        <v>30</v>
      </c>
      <c r="AH675" s="34"/>
      <c r="AI675" s="34"/>
    </row>
    <row r="676" s="16" customFormat="1" ht="105" hidden="1" customHeight="1" spans="1:35">
      <c r="A676" s="34">
        <v>422</v>
      </c>
      <c r="B676" s="34" t="s">
        <v>864</v>
      </c>
      <c r="C676" s="34" t="s">
        <v>1399</v>
      </c>
      <c r="D676" s="34" t="s">
        <v>2934</v>
      </c>
      <c r="E676" s="34" t="s">
        <v>3546</v>
      </c>
      <c r="F676" s="34" t="s">
        <v>207</v>
      </c>
      <c r="G676" s="34" t="s">
        <v>3547</v>
      </c>
      <c r="H676" s="34" t="s">
        <v>48</v>
      </c>
      <c r="I676" s="59" t="s">
        <v>3548</v>
      </c>
      <c r="J676" s="34">
        <v>30</v>
      </c>
      <c r="K676" s="34">
        <v>30</v>
      </c>
      <c r="L676" s="34"/>
      <c r="M676" s="34"/>
      <c r="N676" s="59" t="s">
        <v>3549</v>
      </c>
      <c r="O676" s="59"/>
      <c r="P676" s="156">
        <v>338</v>
      </c>
      <c r="Q676" s="34" t="s">
        <v>52</v>
      </c>
      <c r="R676" s="34" t="s">
        <v>52</v>
      </c>
      <c r="S676" s="34" t="s">
        <v>52</v>
      </c>
      <c r="T676" s="40" t="s">
        <v>2938</v>
      </c>
      <c r="U676" s="34" t="s">
        <v>212</v>
      </c>
      <c r="V676" s="34" t="s">
        <v>213</v>
      </c>
      <c r="W676" s="87">
        <v>13529597887</v>
      </c>
      <c r="X676" s="34" t="s">
        <v>56</v>
      </c>
      <c r="Y676" s="107">
        <v>45292</v>
      </c>
      <c r="Z676" s="107">
        <v>45627</v>
      </c>
      <c r="AA676" s="34"/>
      <c r="AB676" s="188" t="s">
        <v>2939</v>
      </c>
      <c r="AC676" s="188"/>
      <c r="AD676" s="34"/>
      <c r="AE676" s="35" t="s">
        <v>56</v>
      </c>
      <c r="AF676" s="34">
        <v>30</v>
      </c>
      <c r="AG676" s="34">
        <v>30</v>
      </c>
      <c r="AH676" s="34"/>
      <c r="AI676" s="34"/>
    </row>
    <row r="677" s="16" customFormat="1" ht="105" customHeight="1" spans="1:35">
      <c r="A677" s="34">
        <v>423</v>
      </c>
      <c r="B677" s="34" t="s">
        <v>864</v>
      </c>
      <c r="C677" s="34" t="s">
        <v>1399</v>
      </c>
      <c r="D677" s="34" t="s">
        <v>2934</v>
      </c>
      <c r="E677" s="34" t="s">
        <v>3550</v>
      </c>
      <c r="F677" s="34" t="s">
        <v>46</v>
      </c>
      <c r="G677" s="34" t="s">
        <v>4571</v>
      </c>
      <c r="H677" s="34" t="s">
        <v>48</v>
      </c>
      <c r="I677" s="59" t="s">
        <v>3552</v>
      </c>
      <c r="J677" s="34">
        <v>30</v>
      </c>
      <c r="K677" s="34">
        <v>30</v>
      </c>
      <c r="L677" s="34"/>
      <c r="M677" s="34"/>
      <c r="N677" s="59" t="s">
        <v>3553</v>
      </c>
      <c r="O677" s="59"/>
      <c r="P677" s="156">
        <v>6840</v>
      </c>
      <c r="Q677" s="34" t="s">
        <v>52</v>
      </c>
      <c r="R677" s="34" t="s">
        <v>52</v>
      </c>
      <c r="S677" s="34" t="s">
        <v>52</v>
      </c>
      <c r="T677" s="40" t="s">
        <v>2938</v>
      </c>
      <c r="U677" s="34" t="s">
        <v>447</v>
      </c>
      <c r="V677" s="34" t="s">
        <v>3554</v>
      </c>
      <c r="W677" s="87" t="s">
        <v>3555</v>
      </c>
      <c r="X677" s="34" t="s">
        <v>56</v>
      </c>
      <c r="Y677" s="107">
        <v>45292</v>
      </c>
      <c r="Z677" s="107">
        <v>45604</v>
      </c>
      <c r="AA677" s="34"/>
      <c r="AB677" s="188" t="s">
        <v>2939</v>
      </c>
      <c r="AC677" s="188"/>
      <c r="AD677" s="34"/>
      <c r="AE677" s="35" t="s">
        <v>56</v>
      </c>
      <c r="AF677" s="34">
        <v>30</v>
      </c>
      <c r="AG677" s="34">
        <v>30</v>
      </c>
      <c r="AH677" s="34"/>
      <c r="AI677" s="34"/>
    </row>
    <row r="678" s="16" customFormat="1" ht="105" customHeight="1" spans="1:35">
      <c r="A678" s="33">
        <v>424</v>
      </c>
      <c r="B678" s="34" t="s">
        <v>864</v>
      </c>
      <c r="C678" s="34" t="s">
        <v>1399</v>
      </c>
      <c r="D678" s="34" t="s">
        <v>2934</v>
      </c>
      <c r="E678" s="34" t="s">
        <v>3556</v>
      </c>
      <c r="F678" s="34" t="s">
        <v>46</v>
      </c>
      <c r="G678" s="34" t="s">
        <v>4572</v>
      </c>
      <c r="H678" s="34" t="s">
        <v>48</v>
      </c>
      <c r="I678" s="59" t="s">
        <v>3552</v>
      </c>
      <c r="J678" s="34">
        <v>30</v>
      </c>
      <c r="K678" s="34">
        <v>30</v>
      </c>
      <c r="L678" s="34"/>
      <c r="M678" s="34"/>
      <c r="N678" s="59" t="s">
        <v>3558</v>
      </c>
      <c r="O678" s="59"/>
      <c r="P678" s="156">
        <v>5957</v>
      </c>
      <c r="Q678" s="34" t="s">
        <v>52</v>
      </c>
      <c r="R678" s="34" t="s">
        <v>52</v>
      </c>
      <c r="S678" s="34" t="s">
        <v>52</v>
      </c>
      <c r="T678" s="40" t="s">
        <v>2938</v>
      </c>
      <c r="U678" s="34" t="s">
        <v>447</v>
      </c>
      <c r="V678" s="34" t="s">
        <v>3554</v>
      </c>
      <c r="W678" s="87" t="s">
        <v>3555</v>
      </c>
      <c r="X678" s="34" t="s">
        <v>56</v>
      </c>
      <c r="Y678" s="107">
        <v>45292</v>
      </c>
      <c r="Z678" s="107">
        <v>45604</v>
      </c>
      <c r="AA678" s="34"/>
      <c r="AB678" s="188" t="s">
        <v>2939</v>
      </c>
      <c r="AC678" s="188"/>
      <c r="AD678" s="34"/>
      <c r="AE678" s="35" t="s">
        <v>56</v>
      </c>
      <c r="AF678" s="34">
        <v>30</v>
      </c>
      <c r="AG678" s="34">
        <v>30</v>
      </c>
      <c r="AH678" s="34"/>
      <c r="AI678" s="34"/>
    </row>
    <row r="679" s="16" customFormat="1" ht="105" customHeight="1" spans="1:35">
      <c r="A679" s="34">
        <v>425</v>
      </c>
      <c r="B679" s="34" t="s">
        <v>864</v>
      </c>
      <c r="C679" s="34" t="s">
        <v>1399</v>
      </c>
      <c r="D679" s="34" t="s">
        <v>2934</v>
      </c>
      <c r="E679" s="34" t="s">
        <v>3559</v>
      </c>
      <c r="F679" s="34" t="s">
        <v>46</v>
      </c>
      <c r="G679" s="34" t="s">
        <v>4573</v>
      </c>
      <c r="H679" s="34" t="s">
        <v>48</v>
      </c>
      <c r="I679" s="59" t="s">
        <v>3552</v>
      </c>
      <c r="J679" s="34">
        <v>30</v>
      </c>
      <c r="K679" s="34">
        <v>30</v>
      </c>
      <c r="L679" s="34"/>
      <c r="M679" s="34"/>
      <c r="N679" s="59" t="s">
        <v>3560</v>
      </c>
      <c r="O679" s="59"/>
      <c r="P679" s="156">
        <v>2091</v>
      </c>
      <c r="Q679" s="34" t="s">
        <v>52</v>
      </c>
      <c r="R679" s="34" t="s">
        <v>52</v>
      </c>
      <c r="S679" s="34" t="s">
        <v>52</v>
      </c>
      <c r="T679" s="40" t="s">
        <v>2938</v>
      </c>
      <c r="U679" s="34" t="s">
        <v>447</v>
      </c>
      <c r="V679" s="34" t="s">
        <v>3554</v>
      </c>
      <c r="W679" s="87" t="s">
        <v>3555</v>
      </c>
      <c r="X679" s="34" t="s">
        <v>56</v>
      </c>
      <c r="Y679" s="107">
        <v>45292</v>
      </c>
      <c r="Z679" s="107">
        <v>45604</v>
      </c>
      <c r="AA679" s="34"/>
      <c r="AB679" s="188" t="s">
        <v>2939</v>
      </c>
      <c r="AC679" s="188"/>
      <c r="AD679" s="34"/>
      <c r="AE679" s="35" t="s">
        <v>56</v>
      </c>
      <c r="AF679" s="34">
        <v>30</v>
      </c>
      <c r="AG679" s="34">
        <v>30</v>
      </c>
      <c r="AH679" s="34"/>
      <c r="AI679" s="34"/>
    </row>
    <row r="680" s="16" customFormat="1" ht="105" customHeight="1" spans="1:35">
      <c r="A680" s="34">
        <v>426</v>
      </c>
      <c r="B680" s="34" t="s">
        <v>864</v>
      </c>
      <c r="C680" s="34" t="s">
        <v>1399</v>
      </c>
      <c r="D680" s="34" t="s">
        <v>2934</v>
      </c>
      <c r="E680" s="34" t="s">
        <v>3561</v>
      </c>
      <c r="F680" s="34" t="s">
        <v>46</v>
      </c>
      <c r="G680" s="34" t="s">
        <v>4574</v>
      </c>
      <c r="H680" s="34" t="s">
        <v>48</v>
      </c>
      <c r="I680" s="59" t="s">
        <v>3552</v>
      </c>
      <c r="J680" s="34">
        <v>30</v>
      </c>
      <c r="K680" s="34">
        <v>30</v>
      </c>
      <c r="L680" s="34"/>
      <c r="M680" s="34"/>
      <c r="N680" s="59" t="s">
        <v>3562</v>
      </c>
      <c r="O680" s="59"/>
      <c r="P680" s="156">
        <v>2887</v>
      </c>
      <c r="Q680" s="34" t="s">
        <v>52</v>
      </c>
      <c r="R680" s="34" t="s">
        <v>52</v>
      </c>
      <c r="S680" s="34" t="s">
        <v>52</v>
      </c>
      <c r="T680" s="40" t="s">
        <v>2938</v>
      </c>
      <c r="U680" s="34" t="s">
        <v>447</v>
      </c>
      <c r="V680" s="34" t="s">
        <v>3554</v>
      </c>
      <c r="W680" s="87" t="s">
        <v>3555</v>
      </c>
      <c r="X680" s="34" t="s">
        <v>56</v>
      </c>
      <c r="Y680" s="107">
        <v>45292</v>
      </c>
      <c r="Z680" s="107">
        <v>45604</v>
      </c>
      <c r="AA680" s="34"/>
      <c r="AB680" s="188" t="s">
        <v>2939</v>
      </c>
      <c r="AC680" s="188"/>
      <c r="AD680" s="34"/>
      <c r="AE680" s="35" t="s">
        <v>56</v>
      </c>
      <c r="AF680" s="34">
        <v>30</v>
      </c>
      <c r="AG680" s="34">
        <v>30</v>
      </c>
      <c r="AH680" s="34"/>
      <c r="AI680" s="34"/>
    </row>
    <row r="681" s="16" customFormat="1" ht="105" customHeight="1" spans="1:35">
      <c r="A681" s="33">
        <v>427</v>
      </c>
      <c r="B681" s="34" t="s">
        <v>864</v>
      </c>
      <c r="C681" s="34" t="s">
        <v>1399</v>
      </c>
      <c r="D681" s="34" t="s">
        <v>2934</v>
      </c>
      <c r="E681" s="34" t="s">
        <v>3563</v>
      </c>
      <c r="F681" s="34" t="s">
        <v>46</v>
      </c>
      <c r="G681" s="34" t="s">
        <v>4575</v>
      </c>
      <c r="H681" s="34" t="s">
        <v>48</v>
      </c>
      <c r="I681" s="59" t="s">
        <v>3552</v>
      </c>
      <c r="J681" s="34">
        <v>30</v>
      </c>
      <c r="K681" s="34">
        <v>30</v>
      </c>
      <c r="L681" s="34"/>
      <c r="M681" s="34"/>
      <c r="N681" s="59" t="s">
        <v>3565</v>
      </c>
      <c r="O681" s="59"/>
      <c r="P681" s="156">
        <v>1512</v>
      </c>
      <c r="Q681" s="34" t="s">
        <v>52</v>
      </c>
      <c r="R681" s="34" t="s">
        <v>52</v>
      </c>
      <c r="S681" s="34" t="s">
        <v>52</v>
      </c>
      <c r="T681" s="40" t="s">
        <v>2938</v>
      </c>
      <c r="U681" s="34" t="s">
        <v>447</v>
      </c>
      <c r="V681" s="34" t="s">
        <v>3554</v>
      </c>
      <c r="W681" s="87" t="s">
        <v>3555</v>
      </c>
      <c r="X681" s="34" t="s">
        <v>56</v>
      </c>
      <c r="Y681" s="107">
        <v>45292</v>
      </c>
      <c r="Z681" s="107">
        <v>45604</v>
      </c>
      <c r="AA681" s="34"/>
      <c r="AB681" s="188" t="s">
        <v>2939</v>
      </c>
      <c r="AC681" s="188"/>
      <c r="AD681" s="34"/>
      <c r="AE681" s="35" t="s">
        <v>56</v>
      </c>
      <c r="AF681" s="34">
        <v>30</v>
      </c>
      <c r="AG681" s="34">
        <v>30</v>
      </c>
      <c r="AH681" s="34"/>
      <c r="AI681" s="34"/>
    </row>
    <row r="682" s="16" customFormat="1" ht="105" customHeight="1" spans="1:35">
      <c r="A682" s="34">
        <v>428</v>
      </c>
      <c r="B682" s="34" t="s">
        <v>864</v>
      </c>
      <c r="C682" s="34" t="s">
        <v>1399</v>
      </c>
      <c r="D682" s="34" t="s">
        <v>2934</v>
      </c>
      <c r="E682" s="34" t="s">
        <v>3566</v>
      </c>
      <c r="F682" s="34" t="s">
        <v>46</v>
      </c>
      <c r="G682" s="34" t="s">
        <v>4576</v>
      </c>
      <c r="H682" s="34" t="s">
        <v>48</v>
      </c>
      <c r="I682" s="59" t="s">
        <v>3552</v>
      </c>
      <c r="J682" s="34">
        <v>30</v>
      </c>
      <c r="K682" s="34">
        <v>30</v>
      </c>
      <c r="L682" s="34"/>
      <c r="M682" s="34"/>
      <c r="N682" s="59" t="s">
        <v>3568</v>
      </c>
      <c r="O682" s="59"/>
      <c r="P682" s="156">
        <v>2192</v>
      </c>
      <c r="Q682" s="34" t="s">
        <v>52</v>
      </c>
      <c r="R682" s="34" t="s">
        <v>52</v>
      </c>
      <c r="S682" s="34" t="s">
        <v>52</v>
      </c>
      <c r="T682" s="40" t="s">
        <v>2938</v>
      </c>
      <c r="U682" s="34" t="s">
        <v>447</v>
      </c>
      <c r="V682" s="34" t="s">
        <v>3554</v>
      </c>
      <c r="W682" s="87" t="s">
        <v>3555</v>
      </c>
      <c r="X682" s="34" t="s">
        <v>56</v>
      </c>
      <c r="Y682" s="107">
        <v>45292</v>
      </c>
      <c r="Z682" s="107">
        <v>45604</v>
      </c>
      <c r="AA682" s="34"/>
      <c r="AB682" s="188" t="s">
        <v>2939</v>
      </c>
      <c r="AC682" s="188"/>
      <c r="AD682" s="34"/>
      <c r="AE682" s="35" t="s">
        <v>56</v>
      </c>
      <c r="AF682" s="34">
        <v>30</v>
      </c>
      <c r="AG682" s="34">
        <v>30</v>
      </c>
      <c r="AH682" s="34"/>
      <c r="AI682" s="34"/>
    </row>
    <row r="683" s="16" customFormat="1" ht="105" customHeight="1" spans="1:35">
      <c r="A683" s="34">
        <v>429</v>
      </c>
      <c r="B683" s="34" t="s">
        <v>864</v>
      </c>
      <c r="C683" s="34" t="s">
        <v>1399</v>
      </c>
      <c r="D683" s="34" t="s">
        <v>2934</v>
      </c>
      <c r="E683" s="34" t="s">
        <v>3569</v>
      </c>
      <c r="F683" s="34" t="s">
        <v>46</v>
      </c>
      <c r="G683" s="34" t="s">
        <v>3570</v>
      </c>
      <c r="H683" s="34" t="s">
        <v>48</v>
      </c>
      <c r="I683" s="59" t="s">
        <v>3552</v>
      </c>
      <c r="J683" s="34">
        <v>30</v>
      </c>
      <c r="K683" s="34">
        <v>30</v>
      </c>
      <c r="L683" s="34"/>
      <c r="M683" s="34"/>
      <c r="N683" s="59" t="s">
        <v>3571</v>
      </c>
      <c r="O683" s="59"/>
      <c r="P683" s="156">
        <v>5631</v>
      </c>
      <c r="Q683" s="34" t="s">
        <v>52</v>
      </c>
      <c r="R683" s="34" t="s">
        <v>52</v>
      </c>
      <c r="S683" s="34" t="s">
        <v>52</v>
      </c>
      <c r="T683" s="40" t="s">
        <v>2938</v>
      </c>
      <c r="U683" s="34" t="s">
        <v>447</v>
      </c>
      <c r="V683" s="34" t="s">
        <v>3554</v>
      </c>
      <c r="W683" s="87" t="s">
        <v>3555</v>
      </c>
      <c r="X683" s="34" t="s">
        <v>56</v>
      </c>
      <c r="Y683" s="107">
        <v>45292</v>
      </c>
      <c r="Z683" s="107">
        <v>45604</v>
      </c>
      <c r="AA683" s="34"/>
      <c r="AB683" s="188" t="s">
        <v>2939</v>
      </c>
      <c r="AC683" s="188"/>
      <c r="AD683" s="34"/>
      <c r="AE683" s="35" t="s">
        <v>56</v>
      </c>
      <c r="AF683" s="34">
        <v>30</v>
      </c>
      <c r="AG683" s="34">
        <v>30</v>
      </c>
      <c r="AH683" s="34"/>
      <c r="AI683" s="34"/>
    </row>
    <row r="684" s="16" customFormat="1" ht="105" customHeight="1" spans="1:35">
      <c r="A684" s="33">
        <v>430</v>
      </c>
      <c r="B684" s="34" t="s">
        <v>864</v>
      </c>
      <c r="C684" s="34" t="s">
        <v>1399</v>
      </c>
      <c r="D684" s="34" t="s">
        <v>2934</v>
      </c>
      <c r="E684" s="34" t="s">
        <v>3572</v>
      </c>
      <c r="F684" s="34" t="s">
        <v>46</v>
      </c>
      <c r="G684" s="34" t="s">
        <v>1737</v>
      </c>
      <c r="H684" s="34" t="s">
        <v>48</v>
      </c>
      <c r="I684" s="59" t="s">
        <v>3552</v>
      </c>
      <c r="J684" s="34">
        <v>30</v>
      </c>
      <c r="K684" s="34">
        <v>30</v>
      </c>
      <c r="L684" s="34"/>
      <c r="M684" s="34"/>
      <c r="N684" s="59" t="s">
        <v>3573</v>
      </c>
      <c r="O684" s="59"/>
      <c r="P684" s="156">
        <v>2034</v>
      </c>
      <c r="Q684" s="34" t="s">
        <v>52</v>
      </c>
      <c r="R684" s="34" t="s">
        <v>52</v>
      </c>
      <c r="S684" s="34" t="s">
        <v>52</v>
      </c>
      <c r="T684" s="40" t="s">
        <v>2938</v>
      </c>
      <c r="U684" s="34" t="s">
        <v>447</v>
      </c>
      <c r="V684" s="34" t="s">
        <v>3554</v>
      </c>
      <c r="W684" s="87" t="s">
        <v>3555</v>
      </c>
      <c r="X684" s="34" t="s">
        <v>56</v>
      </c>
      <c r="Y684" s="107">
        <v>45292</v>
      </c>
      <c r="Z684" s="107">
        <v>45634</v>
      </c>
      <c r="AA684" s="34"/>
      <c r="AB684" s="188" t="s">
        <v>2939</v>
      </c>
      <c r="AC684" s="188"/>
      <c r="AD684" s="34"/>
      <c r="AE684" s="35" t="s">
        <v>56</v>
      </c>
      <c r="AF684" s="34">
        <v>30</v>
      </c>
      <c r="AG684" s="34">
        <v>30</v>
      </c>
      <c r="AH684" s="34"/>
      <c r="AI684" s="34"/>
    </row>
    <row r="685" s="16" customFormat="1" ht="105" customHeight="1" spans="1:35">
      <c r="A685" s="34">
        <v>431</v>
      </c>
      <c r="B685" s="34" t="s">
        <v>864</v>
      </c>
      <c r="C685" s="34" t="s">
        <v>1399</v>
      </c>
      <c r="D685" s="34" t="s">
        <v>2934</v>
      </c>
      <c r="E685" s="34" t="s">
        <v>3574</v>
      </c>
      <c r="F685" s="34" t="s">
        <v>46</v>
      </c>
      <c r="G685" s="34" t="s">
        <v>3575</v>
      </c>
      <c r="H685" s="34" t="s">
        <v>48</v>
      </c>
      <c r="I685" s="59" t="s">
        <v>3552</v>
      </c>
      <c r="J685" s="34">
        <v>30</v>
      </c>
      <c r="K685" s="34">
        <v>30</v>
      </c>
      <c r="L685" s="34"/>
      <c r="M685" s="34"/>
      <c r="N685" s="59" t="s">
        <v>3576</v>
      </c>
      <c r="O685" s="59"/>
      <c r="P685" s="156">
        <v>785</v>
      </c>
      <c r="Q685" s="34" t="s">
        <v>52</v>
      </c>
      <c r="R685" s="34" t="s">
        <v>52</v>
      </c>
      <c r="S685" s="34" t="s">
        <v>52</v>
      </c>
      <c r="T685" s="40" t="s">
        <v>2938</v>
      </c>
      <c r="U685" s="34" t="s">
        <v>447</v>
      </c>
      <c r="V685" s="34" t="s">
        <v>3554</v>
      </c>
      <c r="W685" s="87" t="s">
        <v>3555</v>
      </c>
      <c r="X685" s="34" t="s">
        <v>56</v>
      </c>
      <c r="Y685" s="107">
        <v>45292</v>
      </c>
      <c r="Z685" s="107">
        <v>45634</v>
      </c>
      <c r="AA685" s="34"/>
      <c r="AB685" s="188" t="s">
        <v>2939</v>
      </c>
      <c r="AC685" s="188"/>
      <c r="AD685" s="34"/>
      <c r="AE685" s="35" t="s">
        <v>56</v>
      </c>
      <c r="AF685" s="34">
        <v>30</v>
      </c>
      <c r="AG685" s="34">
        <v>30</v>
      </c>
      <c r="AH685" s="34"/>
      <c r="AI685" s="34"/>
    </row>
    <row r="686" s="16" customFormat="1" ht="105" customHeight="1" spans="1:35">
      <c r="A686" s="34">
        <v>432</v>
      </c>
      <c r="B686" s="34" t="s">
        <v>864</v>
      </c>
      <c r="C686" s="34" t="s">
        <v>1399</v>
      </c>
      <c r="D686" s="34" t="s">
        <v>2934</v>
      </c>
      <c r="E686" s="34" t="s">
        <v>3577</v>
      </c>
      <c r="F686" s="34" t="s">
        <v>46</v>
      </c>
      <c r="G686" s="34" t="s">
        <v>3578</v>
      </c>
      <c r="H686" s="34" t="s">
        <v>48</v>
      </c>
      <c r="I686" s="59" t="s">
        <v>3552</v>
      </c>
      <c r="J686" s="34">
        <v>30</v>
      </c>
      <c r="K686" s="34">
        <v>30</v>
      </c>
      <c r="L686" s="34"/>
      <c r="M686" s="34"/>
      <c r="N686" s="59" t="s">
        <v>3579</v>
      </c>
      <c r="O686" s="59"/>
      <c r="P686" s="156">
        <v>2480</v>
      </c>
      <c r="Q686" s="34" t="s">
        <v>52</v>
      </c>
      <c r="R686" s="34" t="s">
        <v>52</v>
      </c>
      <c r="S686" s="34" t="s">
        <v>52</v>
      </c>
      <c r="T686" s="40" t="s">
        <v>2938</v>
      </c>
      <c r="U686" s="34" t="s">
        <v>447</v>
      </c>
      <c r="V686" s="34" t="s">
        <v>3554</v>
      </c>
      <c r="W686" s="87" t="s">
        <v>3555</v>
      </c>
      <c r="X686" s="34" t="s">
        <v>56</v>
      </c>
      <c r="Y686" s="107">
        <v>45292</v>
      </c>
      <c r="Z686" s="107">
        <v>45634</v>
      </c>
      <c r="AA686" s="34"/>
      <c r="AB686" s="188" t="s">
        <v>2939</v>
      </c>
      <c r="AC686" s="188"/>
      <c r="AD686" s="34"/>
      <c r="AE686" s="35" t="s">
        <v>56</v>
      </c>
      <c r="AF686" s="34">
        <v>30</v>
      </c>
      <c r="AG686" s="34">
        <v>30</v>
      </c>
      <c r="AH686" s="34"/>
      <c r="AI686" s="34"/>
    </row>
    <row r="687" s="16" customFormat="1" ht="105" customHeight="1" spans="1:35">
      <c r="A687" s="33">
        <v>433</v>
      </c>
      <c r="B687" s="34" t="s">
        <v>864</v>
      </c>
      <c r="C687" s="34" t="s">
        <v>1399</v>
      </c>
      <c r="D687" s="34" t="s">
        <v>2934</v>
      </c>
      <c r="E687" s="34" t="s">
        <v>3580</v>
      </c>
      <c r="F687" s="34" t="s">
        <v>46</v>
      </c>
      <c r="G687" s="34" t="s">
        <v>2445</v>
      </c>
      <c r="H687" s="34" t="s">
        <v>48</v>
      </c>
      <c r="I687" s="59" t="s">
        <v>3552</v>
      </c>
      <c r="J687" s="34">
        <v>30</v>
      </c>
      <c r="K687" s="34">
        <v>30</v>
      </c>
      <c r="L687" s="34"/>
      <c r="M687" s="34"/>
      <c r="N687" s="59" t="s">
        <v>3581</v>
      </c>
      <c r="O687" s="59"/>
      <c r="P687" s="156">
        <v>1817</v>
      </c>
      <c r="Q687" s="34" t="s">
        <v>52</v>
      </c>
      <c r="R687" s="34" t="s">
        <v>52</v>
      </c>
      <c r="S687" s="34" t="s">
        <v>52</v>
      </c>
      <c r="T687" s="40" t="s">
        <v>2938</v>
      </c>
      <c r="U687" s="34" t="s">
        <v>447</v>
      </c>
      <c r="V687" s="34" t="s">
        <v>3554</v>
      </c>
      <c r="W687" s="87" t="s">
        <v>3555</v>
      </c>
      <c r="X687" s="34" t="s">
        <v>56</v>
      </c>
      <c r="Y687" s="107">
        <v>45292</v>
      </c>
      <c r="Z687" s="107">
        <v>45634</v>
      </c>
      <c r="AA687" s="34"/>
      <c r="AB687" s="188" t="s">
        <v>2939</v>
      </c>
      <c r="AC687" s="188"/>
      <c r="AD687" s="34"/>
      <c r="AE687" s="35" t="s">
        <v>56</v>
      </c>
      <c r="AF687" s="34">
        <v>30</v>
      </c>
      <c r="AG687" s="34">
        <v>30</v>
      </c>
      <c r="AH687" s="34"/>
      <c r="AI687" s="34"/>
    </row>
    <row r="688" s="16" customFormat="1" ht="178.5" hidden="1" spans="1:35">
      <c r="A688" s="34">
        <v>434</v>
      </c>
      <c r="B688" s="34" t="s">
        <v>864</v>
      </c>
      <c r="C688" s="34" t="s">
        <v>1399</v>
      </c>
      <c r="D688" s="34" t="s">
        <v>2934</v>
      </c>
      <c r="E688" s="34" t="s">
        <v>3582</v>
      </c>
      <c r="F688" s="34" t="s">
        <v>130</v>
      </c>
      <c r="G688" s="34" t="s">
        <v>3583</v>
      </c>
      <c r="H688" s="34" t="s">
        <v>48</v>
      </c>
      <c r="I688" s="59" t="s">
        <v>4577</v>
      </c>
      <c r="J688" s="34">
        <v>60</v>
      </c>
      <c r="K688" s="34">
        <v>60</v>
      </c>
      <c r="L688" s="34"/>
      <c r="M688" s="34"/>
      <c r="N688" s="59" t="s">
        <v>3585</v>
      </c>
      <c r="O688" s="59"/>
      <c r="P688" s="158">
        <v>312</v>
      </c>
      <c r="Q688" s="34" t="s">
        <v>52</v>
      </c>
      <c r="R688" s="34" t="s">
        <v>52</v>
      </c>
      <c r="S688" s="34" t="s">
        <v>52</v>
      </c>
      <c r="T688" s="34" t="s">
        <v>2938</v>
      </c>
      <c r="U688" s="34" t="s">
        <v>134</v>
      </c>
      <c r="V688" s="34" t="s">
        <v>135</v>
      </c>
      <c r="W688" s="87">
        <v>18887998999</v>
      </c>
      <c r="X688" s="34" t="s">
        <v>56</v>
      </c>
      <c r="Y688" s="107">
        <v>45292</v>
      </c>
      <c r="Z688" s="107">
        <v>45627</v>
      </c>
      <c r="AA688" s="34"/>
      <c r="AB688" s="188" t="s">
        <v>2939</v>
      </c>
      <c r="AC688" s="188" t="s">
        <v>3586</v>
      </c>
      <c r="AD688" s="34"/>
      <c r="AE688" s="35" t="s">
        <v>52</v>
      </c>
      <c r="AF688" s="34">
        <v>60</v>
      </c>
      <c r="AG688" s="34">
        <v>60</v>
      </c>
      <c r="AH688" s="34"/>
      <c r="AI688" s="34"/>
    </row>
    <row r="689" s="16" customFormat="1" ht="215" hidden="1" customHeight="1" spans="1:35">
      <c r="A689" s="34">
        <v>435</v>
      </c>
      <c r="B689" s="34" t="s">
        <v>864</v>
      </c>
      <c r="C689" s="34" t="s">
        <v>1399</v>
      </c>
      <c r="D689" s="34" t="s">
        <v>2934</v>
      </c>
      <c r="E689" s="34" t="s">
        <v>3587</v>
      </c>
      <c r="F689" s="34" t="s">
        <v>130</v>
      </c>
      <c r="G689" s="34" t="s">
        <v>3588</v>
      </c>
      <c r="H689" s="34" t="s">
        <v>48</v>
      </c>
      <c r="I689" s="59" t="s">
        <v>4578</v>
      </c>
      <c r="J689" s="34">
        <v>60</v>
      </c>
      <c r="K689" s="34">
        <v>60</v>
      </c>
      <c r="L689" s="34"/>
      <c r="M689" s="34"/>
      <c r="N689" s="59" t="s">
        <v>3590</v>
      </c>
      <c r="O689" s="59"/>
      <c r="P689" s="158">
        <v>708</v>
      </c>
      <c r="Q689" s="34" t="s">
        <v>52</v>
      </c>
      <c r="R689" s="34" t="s">
        <v>52</v>
      </c>
      <c r="S689" s="34" t="s">
        <v>52</v>
      </c>
      <c r="T689" s="34" t="s">
        <v>2938</v>
      </c>
      <c r="U689" s="34" t="s">
        <v>134</v>
      </c>
      <c r="V689" s="34" t="s">
        <v>135</v>
      </c>
      <c r="W689" s="87">
        <v>18887998999</v>
      </c>
      <c r="X689" s="34" t="s">
        <v>56</v>
      </c>
      <c r="Y689" s="107">
        <v>45292</v>
      </c>
      <c r="Z689" s="107">
        <v>45627</v>
      </c>
      <c r="AA689" s="34"/>
      <c r="AB689" s="188" t="s">
        <v>2939</v>
      </c>
      <c r="AC689" s="188" t="s">
        <v>3586</v>
      </c>
      <c r="AD689" s="34"/>
      <c r="AE689" s="35" t="s">
        <v>52</v>
      </c>
      <c r="AF689" s="34">
        <v>60</v>
      </c>
      <c r="AG689" s="34">
        <v>60</v>
      </c>
      <c r="AH689" s="34"/>
      <c r="AI689" s="34"/>
    </row>
    <row r="690" s="16" customFormat="1" ht="92" hidden="1" customHeight="1" spans="1:35">
      <c r="A690" s="33">
        <v>436</v>
      </c>
      <c r="B690" s="34" t="s">
        <v>864</v>
      </c>
      <c r="C690" s="34" t="s">
        <v>1399</v>
      </c>
      <c r="D690" s="34" t="s">
        <v>2934</v>
      </c>
      <c r="E690" s="34" t="s">
        <v>3591</v>
      </c>
      <c r="F690" s="34" t="s">
        <v>112</v>
      </c>
      <c r="G690" s="34" t="s">
        <v>562</v>
      </c>
      <c r="H690" s="34" t="s">
        <v>48</v>
      </c>
      <c r="I690" s="59" t="s">
        <v>4579</v>
      </c>
      <c r="J690" s="34">
        <v>60</v>
      </c>
      <c r="K690" s="34">
        <v>60</v>
      </c>
      <c r="L690" s="34"/>
      <c r="M690" s="34"/>
      <c r="N690" s="59" t="s">
        <v>3593</v>
      </c>
      <c r="O690" s="59"/>
      <c r="P690" s="158">
        <v>1870</v>
      </c>
      <c r="Q690" s="34" t="s">
        <v>52</v>
      </c>
      <c r="R690" s="34" t="s">
        <v>52</v>
      </c>
      <c r="S690" s="34" t="s">
        <v>52</v>
      </c>
      <c r="T690" s="34" t="s">
        <v>2938</v>
      </c>
      <c r="U690" s="34" t="s">
        <v>118</v>
      </c>
      <c r="V690" s="34" t="s">
        <v>119</v>
      </c>
      <c r="W690" s="87">
        <v>13769875596</v>
      </c>
      <c r="X690" s="34" t="s">
        <v>56</v>
      </c>
      <c r="Y690" s="107">
        <v>45292</v>
      </c>
      <c r="Z690" s="107">
        <v>45627</v>
      </c>
      <c r="AA690" s="34"/>
      <c r="AB690" s="188" t="s">
        <v>2939</v>
      </c>
      <c r="AC690" s="188" t="s">
        <v>3586</v>
      </c>
      <c r="AD690" s="34"/>
      <c r="AE690" s="35" t="s">
        <v>52</v>
      </c>
      <c r="AF690" s="34">
        <v>60</v>
      </c>
      <c r="AG690" s="34">
        <v>60</v>
      </c>
      <c r="AH690" s="34"/>
      <c r="AI690" s="34"/>
    </row>
    <row r="691" s="16" customFormat="1" ht="91" hidden="1" customHeight="1" spans="1:35">
      <c r="A691" s="34">
        <v>437</v>
      </c>
      <c r="B691" s="34" t="s">
        <v>864</v>
      </c>
      <c r="C691" s="34" t="s">
        <v>1399</v>
      </c>
      <c r="D691" s="34" t="s">
        <v>2934</v>
      </c>
      <c r="E691" s="34" t="s">
        <v>3594</v>
      </c>
      <c r="F691" s="34" t="s">
        <v>112</v>
      </c>
      <c r="G691" s="34" t="s">
        <v>2847</v>
      </c>
      <c r="H691" s="34" t="s">
        <v>48</v>
      </c>
      <c r="I691" s="59" t="s">
        <v>4580</v>
      </c>
      <c r="J691" s="34">
        <v>60</v>
      </c>
      <c r="K691" s="34">
        <v>60</v>
      </c>
      <c r="L691" s="34"/>
      <c r="M691" s="34"/>
      <c r="N691" s="59" t="s">
        <v>3593</v>
      </c>
      <c r="O691" s="59"/>
      <c r="P691" s="158">
        <v>2840</v>
      </c>
      <c r="Q691" s="34" t="s">
        <v>52</v>
      </c>
      <c r="R691" s="34" t="s">
        <v>52</v>
      </c>
      <c r="S691" s="34" t="s">
        <v>52</v>
      </c>
      <c r="T691" s="34" t="s">
        <v>2938</v>
      </c>
      <c r="U691" s="34" t="s">
        <v>118</v>
      </c>
      <c r="V691" s="34" t="s">
        <v>119</v>
      </c>
      <c r="W691" s="87">
        <v>13769875596</v>
      </c>
      <c r="X691" s="34" t="s">
        <v>56</v>
      </c>
      <c r="Y691" s="107">
        <v>45292</v>
      </c>
      <c r="Z691" s="107">
        <v>45627</v>
      </c>
      <c r="AA691" s="34"/>
      <c r="AB691" s="188" t="s">
        <v>2939</v>
      </c>
      <c r="AC691" s="188" t="s">
        <v>3586</v>
      </c>
      <c r="AD691" s="34"/>
      <c r="AE691" s="35" t="s">
        <v>52</v>
      </c>
      <c r="AF691" s="34">
        <v>60</v>
      </c>
      <c r="AG691" s="34">
        <v>60</v>
      </c>
      <c r="AH691" s="34"/>
      <c r="AI691" s="34"/>
    </row>
    <row r="692" s="16" customFormat="1" ht="86" hidden="1" customHeight="1" spans="1:35">
      <c r="A692" s="34">
        <v>438</v>
      </c>
      <c r="B692" s="34" t="s">
        <v>864</v>
      </c>
      <c r="C692" s="34" t="s">
        <v>1399</v>
      </c>
      <c r="D692" s="34" t="s">
        <v>2934</v>
      </c>
      <c r="E692" s="34" t="s">
        <v>3596</v>
      </c>
      <c r="F692" s="34" t="s">
        <v>112</v>
      </c>
      <c r="G692" s="34" t="s">
        <v>2400</v>
      </c>
      <c r="H692" s="34" t="s">
        <v>48</v>
      </c>
      <c r="I692" s="59" t="s">
        <v>4581</v>
      </c>
      <c r="J692" s="34">
        <v>60</v>
      </c>
      <c r="K692" s="34">
        <v>60</v>
      </c>
      <c r="L692" s="34"/>
      <c r="M692" s="34"/>
      <c r="N692" s="59" t="s">
        <v>3593</v>
      </c>
      <c r="O692" s="59"/>
      <c r="P692" s="158">
        <v>2609</v>
      </c>
      <c r="Q692" s="34" t="s">
        <v>52</v>
      </c>
      <c r="R692" s="34" t="s">
        <v>52</v>
      </c>
      <c r="S692" s="34" t="s">
        <v>52</v>
      </c>
      <c r="T692" s="34" t="s">
        <v>2938</v>
      </c>
      <c r="U692" s="34" t="s">
        <v>118</v>
      </c>
      <c r="V692" s="34" t="s">
        <v>119</v>
      </c>
      <c r="W692" s="87">
        <v>13769875596</v>
      </c>
      <c r="X692" s="34" t="s">
        <v>56</v>
      </c>
      <c r="Y692" s="107">
        <v>45292</v>
      </c>
      <c r="Z692" s="107">
        <v>45627</v>
      </c>
      <c r="AA692" s="34"/>
      <c r="AB692" s="188" t="s">
        <v>2939</v>
      </c>
      <c r="AC692" s="188" t="s">
        <v>3586</v>
      </c>
      <c r="AD692" s="34"/>
      <c r="AE692" s="35" t="s">
        <v>52</v>
      </c>
      <c r="AF692" s="34">
        <v>60</v>
      </c>
      <c r="AG692" s="34">
        <v>60</v>
      </c>
      <c r="AH692" s="34"/>
      <c r="AI692" s="34"/>
    </row>
    <row r="693" s="16" customFormat="1" ht="88" hidden="1" customHeight="1" spans="1:35">
      <c r="A693" s="33">
        <v>439</v>
      </c>
      <c r="B693" s="34" t="s">
        <v>864</v>
      </c>
      <c r="C693" s="34" t="s">
        <v>1399</v>
      </c>
      <c r="D693" s="34" t="s">
        <v>2934</v>
      </c>
      <c r="E693" s="34" t="s">
        <v>3598</v>
      </c>
      <c r="F693" s="34" t="s">
        <v>112</v>
      </c>
      <c r="G693" s="34" t="s">
        <v>3599</v>
      </c>
      <c r="H693" s="34" t="s">
        <v>48</v>
      </c>
      <c r="I693" s="59" t="s">
        <v>4582</v>
      </c>
      <c r="J693" s="34">
        <v>60</v>
      </c>
      <c r="K693" s="34">
        <v>60</v>
      </c>
      <c r="L693" s="34"/>
      <c r="M693" s="34"/>
      <c r="N693" s="59" t="s">
        <v>3593</v>
      </c>
      <c r="O693" s="59"/>
      <c r="P693" s="158">
        <v>1251</v>
      </c>
      <c r="Q693" s="34" t="s">
        <v>52</v>
      </c>
      <c r="R693" s="34" t="s">
        <v>52</v>
      </c>
      <c r="S693" s="34" t="s">
        <v>52</v>
      </c>
      <c r="T693" s="34" t="s">
        <v>2938</v>
      </c>
      <c r="U693" s="34" t="s">
        <v>118</v>
      </c>
      <c r="V693" s="34" t="s">
        <v>119</v>
      </c>
      <c r="W693" s="87">
        <v>13769875596</v>
      </c>
      <c r="X693" s="34" t="s">
        <v>56</v>
      </c>
      <c r="Y693" s="107">
        <v>45292</v>
      </c>
      <c r="Z693" s="107">
        <v>45627</v>
      </c>
      <c r="AA693" s="34"/>
      <c r="AB693" s="188" t="s">
        <v>2939</v>
      </c>
      <c r="AC693" s="188" t="s">
        <v>3586</v>
      </c>
      <c r="AD693" s="34"/>
      <c r="AE693" s="35" t="s">
        <v>52</v>
      </c>
      <c r="AF693" s="34">
        <v>60</v>
      </c>
      <c r="AG693" s="34">
        <v>60</v>
      </c>
      <c r="AH693" s="34"/>
      <c r="AI693" s="34"/>
    </row>
    <row r="694" s="16" customFormat="1" ht="117" hidden="1" customHeight="1" spans="1:35">
      <c r="A694" s="34">
        <v>440</v>
      </c>
      <c r="B694" s="34" t="s">
        <v>864</v>
      </c>
      <c r="C694" s="34" t="s">
        <v>1399</v>
      </c>
      <c r="D694" s="34" t="s">
        <v>2934</v>
      </c>
      <c r="E694" s="34" t="s">
        <v>3601</v>
      </c>
      <c r="F694" s="34" t="s">
        <v>248</v>
      </c>
      <c r="G694" s="34" t="s">
        <v>4583</v>
      </c>
      <c r="H694" s="34" t="s">
        <v>48</v>
      </c>
      <c r="I694" s="59" t="s">
        <v>4584</v>
      </c>
      <c r="J694" s="34">
        <v>160</v>
      </c>
      <c r="K694" s="34">
        <v>160</v>
      </c>
      <c r="L694" s="34"/>
      <c r="M694" s="34"/>
      <c r="N694" s="59" t="s">
        <v>3603</v>
      </c>
      <c r="O694" s="59"/>
      <c r="P694" s="158">
        <v>1925</v>
      </c>
      <c r="Q694" s="34" t="s">
        <v>52</v>
      </c>
      <c r="R694" s="34" t="s">
        <v>52</v>
      </c>
      <c r="S694" s="34" t="s">
        <v>52</v>
      </c>
      <c r="T694" s="34" t="s">
        <v>2938</v>
      </c>
      <c r="U694" s="34" t="s">
        <v>253</v>
      </c>
      <c r="V694" s="34" t="s">
        <v>254</v>
      </c>
      <c r="W694" s="87">
        <v>13577395188</v>
      </c>
      <c r="X694" s="34" t="s">
        <v>56</v>
      </c>
      <c r="Y694" s="107">
        <v>45292</v>
      </c>
      <c r="Z694" s="107">
        <v>45627</v>
      </c>
      <c r="AA694" s="34"/>
      <c r="AB694" s="188" t="s">
        <v>2939</v>
      </c>
      <c r="AC694" s="188" t="s">
        <v>3586</v>
      </c>
      <c r="AD694" s="34"/>
      <c r="AE694" s="35" t="s">
        <v>52</v>
      </c>
      <c r="AF694" s="34">
        <v>160</v>
      </c>
      <c r="AG694" s="34">
        <v>160</v>
      </c>
      <c r="AH694" s="34"/>
      <c r="AI694" s="34"/>
    </row>
    <row r="695" s="16" customFormat="1" ht="130" hidden="1" customHeight="1" spans="1:35">
      <c r="A695" s="34">
        <v>441</v>
      </c>
      <c r="B695" s="34" t="s">
        <v>864</v>
      </c>
      <c r="C695" s="34" t="s">
        <v>1399</v>
      </c>
      <c r="D695" s="34" t="s">
        <v>2934</v>
      </c>
      <c r="E695" s="34" t="s">
        <v>3604</v>
      </c>
      <c r="F695" s="34" t="s">
        <v>248</v>
      </c>
      <c r="G695" s="34" t="s">
        <v>4585</v>
      </c>
      <c r="H695" s="34" t="s">
        <v>48</v>
      </c>
      <c r="I695" s="59" t="s">
        <v>4584</v>
      </c>
      <c r="J695" s="34">
        <v>160</v>
      </c>
      <c r="K695" s="34">
        <v>160</v>
      </c>
      <c r="L695" s="34"/>
      <c r="M695" s="34"/>
      <c r="N695" s="59" t="s">
        <v>3605</v>
      </c>
      <c r="O695" s="59"/>
      <c r="P695" s="158">
        <v>5402</v>
      </c>
      <c r="Q695" s="34" t="s">
        <v>52</v>
      </c>
      <c r="R695" s="34" t="s">
        <v>52</v>
      </c>
      <c r="S695" s="34" t="s">
        <v>52</v>
      </c>
      <c r="T695" s="34" t="s">
        <v>2938</v>
      </c>
      <c r="U695" s="34" t="s">
        <v>253</v>
      </c>
      <c r="V695" s="34" t="s">
        <v>254</v>
      </c>
      <c r="W695" s="87">
        <v>13577395188</v>
      </c>
      <c r="X695" s="34" t="s">
        <v>56</v>
      </c>
      <c r="Y695" s="107">
        <v>45292</v>
      </c>
      <c r="Z695" s="107">
        <v>45627</v>
      </c>
      <c r="AA695" s="34"/>
      <c r="AB695" s="188" t="s">
        <v>2939</v>
      </c>
      <c r="AC695" s="188" t="s">
        <v>3586</v>
      </c>
      <c r="AD695" s="34"/>
      <c r="AE695" s="35" t="s">
        <v>52</v>
      </c>
      <c r="AF695" s="34">
        <v>160</v>
      </c>
      <c r="AG695" s="34">
        <v>160</v>
      </c>
      <c r="AH695" s="34"/>
      <c r="AI695" s="34"/>
    </row>
    <row r="696" s="16" customFormat="1" ht="127" hidden="1" customHeight="1" spans="1:35">
      <c r="A696" s="33">
        <v>442</v>
      </c>
      <c r="B696" s="34" t="s">
        <v>864</v>
      </c>
      <c r="C696" s="34" t="s">
        <v>1399</v>
      </c>
      <c r="D696" s="34" t="s">
        <v>2934</v>
      </c>
      <c r="E696" s="34" t="s">
        <v>3606</v>
      </c>
      <c r="F696" s="34" t="s">
        <v>248</v>
      </c>
      <c r="G696" s="34" t="s">
        <v>4586</v>
      </c>
      <c r="H696" s="34" t="s">
        <v>48</v>
      </c>
      <c r="I696" s="59" t="s">
        <v>4584</v>
      </c>
      <c r="J696" s="34">
        <v>160</v>
      </c>
      <c r="K696" s="34">
        <v>160</v>
      </c>
      <c r="L696" s="34"/>
      <c r="M696" s="34"/>
      <c r="N696" s="59" t="s">
        <v>3608</v>
      </c>
      <c r="O696" s="59"/>
      <c r="P696" s="158">
        <v>1662</v>
      </c>
      <c r="Q696" s="34" t="s">
        <v>52</v>
      </c>
      <c r="R696" s="34" t="s">
        <v>52</v>
      </c>
      <c r="S696" s="34" t="s">
        <v>52</v>
      </c>
      <c r="T696" s="34" t="s">
        <v>2938</v>
      </c>
      <c r="U696" s="34" t="s">
        <v>253</v>
      </c>
      <c r="V696" s="34" t="s">
        <v>254</v>
      </c>
      <c r="W696" s="87">
        <v>13577395188</v>
      </c>
      <c r="X696" s="34" t="s">
        <v>56</v>
      </c>
      <c r="Y696" s="107">
        <v>45292</v>
      </c>
      <c r="Z696" s="107">
        <v>45627</v>
      </c>
      <c r="AA696" s="34"/>
      <c r="AB696" s="188" t="s">
        <v>2939</v>
      </c>
      <c r="AC696" s="188" t="s">
        <v>3586</v>
      </c>
      <c r="AD696" s="34"/>
      <c r="AE696" s="35" t="s">
        <v>52</v>
      </c>
      <c r="AF696" s="34">
        <v>160</v>
      </c>
      <c r="AG696" s="34">
        <v>160</v>
      </c>
      <c r="AH696" s="34"/>
      <c r="AI696" s="34"/>
    </row>
    <row r="697" s="16" customFormat="1" ht="133" hidden="1" customHeight="1" spans="1:35">
      <c r="A697" s="34">
        <v>443</v>
      </c>
      <c r="B697" s="34" t="s">
        <v>864</v>
      </c>
      <c r="C697" s="34" t="s">
        <v>1399</v>
      </c>
      <c r="D697" s="34" t="s">
        <v>2934</v>
      </c>
      <c r="E697" s="34" t="s">
        <v>3609</v>
      </c>
      <c r="F697" s="34" t="s">
        <v>248</v>
      </c>
      <c r="G697" s="34" t="s">
        <v>4587</v>
      </c>
      <c r="H697" s="34" t="s">
        <v>48</v>
      </c>
      <c r="I697" s="59" t="s">
        <v>4584</v>
      </c>
      <c r="J697" s="34">
        <v>160</v>
      </c>
      <c r="K697" s="34">
        <v>160</v>
      </c>
      <c r="L697" s="34"/>
      <c r="M697" s="34"/>
      <c r="N697" s="59" t="s">
        <v>3611</v>
      </c>
      <c r="O697" s="59"/>
      <c r="P697" s="158">
        <v>1475</v>
      </c>
      <c r="Q697" s="34" t="s">
        <v>52</v>
      </c>
      <c r="R697" s="34" t="s">
        <v>52</v>
      </c>
      <c r="S697" s="34" t="s">
        <v>52</v>
      </c>
      <c r="T697" s="34" t="s">
        <v>2938</v>
      </c>
      <c r="U697" s="34" t="s">
        <v>253</v>
      </c>
      <c r="V697" s="34" t="s">
        <v>254</v>
      </c>
      <c r="W697" s="87">
        <v>13577395188</v>
      </c>
      <c r="X697" s="34" t="s">
        <v>56</v>
      </c>
      <c r="Y697" s="107">
        <v>45292</v>
      </c>
      <c r="Z697" s="107">
        <v>45627</v>
      </c>
      <c r="AA697" s="34"/>
      <c r="AB697" s="188" t="s">
        <v>2939</v>
      </c>
      <c r="AC697" s="188" t="s">
        <v>3586</v>
      </c>
      <c r="AD697" s="34"/>
      <c r="AE697" s="35" t="s">
        <v>52</v>
      </c>
      <c r="AF697" s="34">
        <v>160</v>
      </c>
      <c r="AG697" s="34">
        <v>160</v>
      </c>
      <c r="AH697" s="34"/>
      <c r="AI697" s="34"/>
    </row>
    <row r="698" s="16" customFormat="1" ht="124" hidden="1" customHeight="1" spans="1:35">
      <c r="A698" s="34">
        <v>444</v>
      </c>
      <c r="B698" s="34" t="s">
        <v>864</v>
      </c>
      <c r="C698" s="34" t="s">
        <v>1399</v>
      </c>
      <c r="D698" s="34" t="s">
        <v>2934</v>
      </c>
      <c r="E698" s="34" t="s">
        <v>3612</v>
      </c>
      <c r="F698" s="34" t="s">
        <v>248</v>
      </c>
      <c r="G698" s="34" t="s">
        <v>4588</v>
      </c>
      <c r="H698" s="34" t="s">
        <v>48</v>
      </c>
      <c r="I698" s="59" t="s">
        <v>4584</v>
      </c>
      <c r="J698" s="34">
        <v>160</v>
      </c>
      <c r="K698" s="34">
        <v>160</v>
      </c>
      <c r="L698" s="34"/>
      <c r="M698" s="34"/>
      <c r="N698" s="59" t="s">
        <v>3614</v>
      </c>
      <c r="O698" s="59"/>
      <c r="P698" s="158">
        <v>1108</v>
      </c>
      <c r="Q698" s="34" t="s">
        <v>52</v>
      </c>
      <c r="R698" s="34" t="s">
        <v>52</v>
      </c>
      <c r="S698" s="34" t="s">
        <v>52</v>
      </c>
      <c r="T698" s="34" t="s">
        <v>2938</v>
      </c>
      <c r="U698" s="34" t="s">
        <v>253</v>
      </c>
      <c r="V698" s="34" t="s">
        <v>254</v>
      </c>
      <c r="W698" s="87">
        <v>13577395188</v>
      </c>
      <c r="X698" s="34" t="s">
        <v>56</v>
      </c>
      <c r="Y698" s="107">
        <v>45292</v>
      </c>
      <c r="Z698" s="107">
        <v>45627</v>
      </c>
      <c r="AA698" s="34"/>
      <c r="AB698" s="188" t="s">
        <v>2939</v>
      </c>
      <c r="AC698" s="188" t="s">
        <v>3586</v>
      </c>
      <c r="AD698" s="34"/>
      <c r="AE698" s="35" t="s">
        <v>52</v>
      </c>
      <c r="AF698" s="34">
        <v>160</v>
      </c>
      <c r="AG698" s="34">
        <v>160</v>
      </c>
      <c r="AH698" s="34"/>
      <c r="AI698" s="34"/>
    </row>
    <row r="699" s="16" customFormat="1" ht="127" hidden="1" customHeight="1" spans="1:35">
      <c r="A699" s="33">
        <v>445</v>
      </c>
      <c r="B699" s="34" t="s">
        <v>864</v>
      </c>
      <c r="C699" s="34" t="s">
        <v>1399</v>
      </c>
      <c r="D699" s="34" t="s">
        <v>2934</v>
      </c>
      <c r="E699" s="34" t="s">
        <v>3615</v>
      </c>
      <c r="F699" s="34" t="s">
        <v>248</v>
      </c>
      <c r="G699" s="34" t="s">
        <v>4473</v>
      </c>
      <c r="H699" s="34" t="s">
        <v>48</v>
      </c>
      <c r="I699" s="59" t="s">
        <v>4584</v>
      </c>
      <c r="J699" s="34">
        <v>160</v>
      </c>
      <c r="K699" s="34">
        <v>160</v>
      </c>
      <c r="L699" s="34"/>
      <c r="M699" s="34"/>
      <c r="N699" s="59" t="s">
        <v>3616</v>
      </c>
      <c r="O699" s="59"/>
      <c r="P699" s="158">
        <v>4663</v>
      </c>
      <c r="Q699" s="34" t="s">
        <v>52</v>
      </c>
      <c r="R699" s="34" t="s">
        <v>52</v>
      </c>
      <c r="S699" s="34" t="s">
        <v>52</v>
      </c>
      <c r="T699" s="34" t="s">
        <v>2938</v>
      </c>
      <c r="U699" s="34" t="s">
        <v>253</v>
      </c>
      <c r="V699" s="34" t="s">
        <v>254</v>
      </c>
      <c r="W699" s="87">
        <v>13577395188</v>
      </c>
      <c r="X699" s="34" t="s">
        <v>56</v>
      </c>
      <c r="Y699" s="107">
        <v>45292</v>
      </c>
      <c r="Z699" s="107">
        <v>45627</v>
      </c>
      <c r="AA699" s="34"/>
      <c r="AB699" s="188" t="s">
        <v>2939</v>
      </c>
      <c r="AC699" s="188" t="s">
        <v>3586</v>
      </c>
      <c r="AD699" s="34"/>
      <c r="AE699" s="35" t="s">
        <v>52</v>
      </c>
      <c r="AF699" s="34">
        <v>160</v>
      </c>
      <c r="AG699" s="34">
        <v>160</v>
      </c>
      <c r="AH699" s="34"/>
      <c r="AI699" s="34"/>
    </row>
    <row r="700" s="16" customFormat="1" ht="76.5" hidden="1" spans="1:35">
      <c r="A700" s="34">
        <v>446</v>
      </c>
      <c r="B700" s="34" t="s">
        <v>864</v>
      </c>
      <c r="C700" s="34" t="s">
        <v>1399</v>
      </c>
      <c r="D700" s="34" t="s">
        <v>2934</v>
      </c>
      <c r="E700" s="34" t="s">
        <v>3617</v>
      </c>
      <c r="F700" s="34" t="s">
        <v>256</v>
      </c>
      <c r="G700" s="34" t="s">
        <v>4589</v>
      </c>
      <c r="H700" s="34" t="s">
        <v>48</v>
      </c>
      <c r="I700" s="59" t="s">
        <v>3619</v>
      </c>
      <c r="J700" s="34">
        <v>60</v>
      </c>
      <c r="K700" s="34">
        <v>60</v>
      </c>
      <c r="L700" s="34"/>
      <c r="M700" s="34"/>
      <c r="N700" s="59" t="s">
        <v>3620</v>
      </c>
      <c r="O700" s="59"/>
      <c r="P700" s="158">
        <v>3207</v>
      </c>
      <c r="Q700" s="34" t="s">
        <v>52</v>
      </c>
      <c r="R700" s="34" t="s">
        <v>52</v>
      </c>
      <c r="S700" s="34" t="s">
        <v>52</v>
      </c>
      <c r="T700" s="34" t="s">
        <v>2938</v>
      </c>
      <c r="U700" s="34" t="s">
        <v>261</v>
      </c>
      <c r="V700" s="34" t="s">
        <v>730</v>
      </c>
      <c r="W700" s="87">
        <v>15974665480</v>
      </c>
      <c r="X700" s="34" t="s">
        <v>56</v>
      </c>
      <c r="Y700" s="107">
        <v>45292</v>
      </c>
      <c r="Z700" s="107">
        <v>45627</v>
      </c>
      <c r="AA700" s="34"/>
      <c r="AB700" s="188" t="s">
        <v>2939</v>
      </c>
      <c r="AC700" s="188" t="s">
        <v>3586</v>
      </c>
      <c r="AD700" s="34"/>
      <c r="AE700" s="35" t="s">
        <v>52</v>
      </c>
      <c r="AF700" s="34">
        <v>60</v>
      </c>
      <c r="AG700" s="34">
        <v>60</v>
      </c>
      <c r="AH700" s="34"/>
      <c r="AI700" s="34"/>
    </row>
    <row r="701" s="16" customFormat="1" ht="76.5" hidden="1" spans="1:35">
      <c r="A701" s="34">
        <v>447</v>
      </c>
      <c r="B701" s="34" t="s">
        <v>864</v>
      </c>
      <c r="C701" s="34" t="s">
        <v>1399</v>
      </c>
      <c r="D701" s="34" t="s">
        <v>2934</v>
      </c>
      <c r="E701" s="34" t="s">
        <v>3621</v>
      </c>
      <c r="F701" s="34" t="s">
        <v>256</v>
      </c>
      <c r="G701" s="34" t="s">
        <v>2505</v>
      </c>
      <c r="H701" s="34" t="s">
        <v>48</v>
      </c>
      <c r="I701" s="59" t="s">
        <v>3622</v>
      </c>
      <c r="J701" s="34">
        <v>60</v>
      </c>
      <c r="K701" s="34">
        <v>60</v>
      </c>
      <c r="L701" s="34"/>
      <c r="M701" s="34"/>
      <c r="N701" s="59" t="s">
        <v>3623</v>
      </c>
      <c r="O701" s="59"/>
      <c r="P701" s="158">
        <v>1482</v>
      </c>
      <c r="Q701" s="34" t="s">
        <v>52</v>
      </c>
      <c r="R701" s="34" t="s">
        <v>52</v>
      </c>
      <c r="S701" s="34" t="s">
        <v>52</v>
      </c>
      <c r="T701" s="34" t="s">
        <v>2938</v>
      </c>
      <c r="U701" s="34" t="s">
        <v>261</v>
      </c>
      <c r="V701" s="34" t="s">
        <v>730</v>
      </c>
      <c r="W701" s="87">
        <v>15974665480</v>
      </c>
      <c r="X701" s="34" t="s">
        <v>56</v>
      </c>
      <c r="Y701" s="107">
        <v>45292</v>
      </c>
      <c r="Z701" s="107">
        <v>45627</v>
      </c>
      <c r="AA701" s="34"/>
      <c r="AB701" s="188" t="s">
        <v>2939</v>
      </c>
      <c r="AC701" s="188" t="s">
        <v>3586</v>
      </c>
      <c r="AD701" s="34"/>
      <c r="AE701" s="35" t="s">
        <v>52</v>
      </c>
      <c r="AF701" s="34">
        <v>60</v>
      </c>
      <c r="AG701" s="34">
        <v>60</v>
      </c>
      <c r="AH701" s="34"/>
      <c r="AI701" s="34"/>
    </row>
    <row r="702" s="16" customFormat="1" ht="89.25" hidden="1" spans="1:35">
      <c r="A702" s="33">
        <v>448</v>
      </c>
      <c r="B702" s="34" t="s">
        <v>864</v>
      </c>
      <c r="C702" s="34" t="s">
        <v>1399</v>
      </c>
      <c r="D702" s="34" t="s">
        <v>2934</v>
      </c>
      <c r="E702" s="34" t="s">
        <v>3624</v>
      </c>
      <c r="F702" s="34" t="s">
        <v>402</v>
      </c>
      <c r="G702" s="34" t="s">
        <v>3625</v>
      </c>
      <c r="H702" s="34" t="s">
        <v>48</v>
      </c>
      <c r="I702" s="59" t="s">
        <v>3626</v>
      </c>
      <c r="J702" s="34">
        <v>60</v>
      </c>
      <c r="K702" s="34">
        <v>60</v>
      </c>
      <c r="L702" s="34"/>
      <c r="M702" s="34"/>
      <c r="N702" s="59" t="s">
        <v>3627</v>
      </c>
      <c r="O702" s="59"/>
      <c r="P702" s="158">
        <v>1028</v>
      </c>
      <c r="Q702" s="34" t="s">
        <v>52</v>
      </c>
      <c r="R702" s="34" t="s">
        <v>52</v>
      </c>
      <c r="S702" s="34" t="s">
        <v>52</v>
      </c>
      <c r="T702" s="34" t="s">
        <v>2938</v>
      </c>
      <c r="U702" s="34" t="s">
        <v>407</v>
      </c>
      <c r="V702" s="34" t="s">
        <v>1539</v>
      </c>
      <c r="W702" s="87">
        <v>13988933577</v>
      </c>
      <c r="X702" s="34" t="s">
        <v>56</v>
      </c>
      <c r="Y702" s="107">
        <v>45292</v>
      </c>
      <c r="Z702" s="107">
        <v>45627</v>
      </c>
      <c r="AA702" s="34"/>
      <c r="AB702" s="188" t="s">
        <v>2939</v>
      </c>
      <c r="AC702" s="188" t="s">
        <v>3586</v>
      </c>
      <c r="AD702" s="34"/>
      <c r="AE702" s="35" t="s">
        <v>52</v>
      </c>
      <c r="AF702" s="34">
        <v>60</v>
      </c>
      <c r="AG702" s="34">
        <v>60</v>
      </c>
      <c r="AH702" s="34"/>
      <c r="AI702" s="34"/>
    </row>
    <row r="703" s="16" customFormat="1" ht="140.25" hidden="1" spans="1:35">
      <c r="A703" s="34">
        <v>449</v>
      </c>
      <c r="B703" s="34" t="s">
        <v>864</v>
      </c>
      <c r="C703" s="34" t="s">
        <v>1399</v>
      </c>
      <c r="D703" s="34" t="s">
        <v>2934</v>
      </c>
      <c r="E703" s="34" t="s">
        <v>3628</v>
      </c>
      <c r="F703" s="34" t="s">
        <v>326</v>
      </c>
      <c r="G703" s="34" t="s">
        <v>4590</v>
      </c>
      <c r="H703" s="34" t="s">
        <v>48</v>
      </c>
      <c r="I703" s="59" t="s">
        <v>3630</v>
      </c>
      <c r="J703" s="34">
        <v>60</v>
      </c>
      <c r="K703" s="34">
        <v>60</v>
      </c>
      <c r="L703" s="34"/>
      <c r="M703" s="34"/>
      <c r="N703" s="59" t="s">
        <v>3631</v>
      </c>
      <c r="O703" s="59"/>
      <c r="P703" s="158">
        <v>1679</v>
      </c>
      <c r="Q703" s="34" t="s">
        <v>52</v>
      </c>
      <c r="R703" s="34" t="s">
        <v>52</v>
      </c>
      <c r="S703" s="34" t="s">
        <v>52</v>
      </c>
      <c r="T703" s="34" t="s">
        <v>2938</v>
      </c>
      <c r="U703" s="34" t="s">
        <v>331</v>
      </c>
      <c r="V703" s="34" t="s">
        <v>332</v>
      </c>
      <c r="W703" s="87">
        <v>15924866855</v>
      </c>
      <c r="X703" s="34" t="s">
        <v>56</v>
      </c>
      <c r="Y703" s="107">
        <v>45292</v>
      </c>
      <c r="Z703" s="107">
        <v>45627</v>
      </c>
      <c r="AA703" s="34"/>
      <c r="AB703" s="188" t="s">
        <v>2939</v>
      </c>
      <c r="AC703" s="188" t="s">
        <v>3586</v>
      </c>
      <c r="AD703" s="34"/>
      <c r="AE703" s="35" t="s">
        <v>52</v>
      </c>
      <c r="AF703" s="34">
        <v>60</v>
      </c>
      <c r="AG703" s="34">
        <v>60</v>
      </c>
      <c r="AH703" s="34"/>
      <c r="AI703" s="34"/>
    </row>
    <row r="704" s="16" customFormat="1" ht="153" hidden="1" customHeight="1" spans="1:35">
      <c r="A704" s="34">
        <v>450</v>
      </c>
      <c r="B704" s="34" t="s">
        <v>864</v>
      </c>
      <c r="C704" s="34" t="s">
        <v>1399</v>
      </c>
      <c r="D704" s="34" t="s">
        <v>2934</v>
      </c>
      <c r="E704" s="34" t="s">
        <v>3632</v>
      </c>
      <c r="F704" s="34" t="s">
        <v>326</v>
      </c>
      <c r="G704" s="34" t="s">
        <v>4591</v>
      </c>
      <c r="H704" s="34" t="s">
        <v>48</v>
      </c>
      <c r="I704" s="59" t="s">
        <v>3634</v>
      </c>
      <c r="J704" s="34">
        <v>60</v>
      </c>
      <c r="K704" s="34">
        <v>60</v>
      </c>
      <c r="L704" s="34"/>
      <c r="M704" s="34"/>
      <c r="N704" s="59" t="s">
        <v>3635</v>
      </c>
      <c r="O704" s="59"/>
      <c r="P704" s="158">
        <v>1868</v>
      </c>
      <c r="Q704" s="34" t="s">
        <v>52</v>
      </c>
      <c r="R704" s="34" t="s">
        <v>52</v>
      </c>
      <c r="S704" s="34" t="s">
        <v>52</v>
      </c>
      <c r="T704" s="34" t="s">
        <v>2938</v>
      </c>
      <c r="U704" s="34" t="s">
        <v>331</v>
      </c>
      <c r="V704" s="34" t="s">
        <v>332</v>
      </c>
      <c r="W704" s="87">
        <v>15924866855</v>
      </c>
      <c r="X704" s="34" t="s">
        <v>56</v>
      </c>
      <c r="Y704" s="107">
        <v>45292</v>
      </c>
      <c r="Z704" s="107">
        <v>45627</v>
      </c>
      <c r="AA704" s="34"/>
      <c r="AB704" s="188" t="s">
        <v>2939</v>
      </c>
      <c r="AC704" s="188" t="s">
        <v>3586</v>
      </c>
      <c r="AD704" s="34"/>
      <c r="AE704" s="35" t="s">
        <v>52</v>
      </c>
      <c r="AF704" s="34">
        <v>60</v>
      </c>
      <c r="AG704" s="34">
        <v>60</v>
      </c>
      <c r="AH704" s="34"/>
      <c r="AI704" s="34"/>
    </row>
    <row r="705" s="16" customFormat="1" ht="140.25" hidden="1" spans="1:35">
      <c r="A705" s="33">
        <v>451</v>
      </c>
      <c r="B705" s="34" t="s">
        <v>864</v>
      </c>
      <c r="C705" s="34" t="s">
        <v>1399</v>
      </c>
      <c r="D705" s="34" t="s">
        <v>2934</v>
      </c>
      <c r="E705" s="34" t="s">
        <v>3636</v>
      </c>
      <c r="F705" s="34" t="s">
        <v>326</v>
      </c>
      <c r="G705" s="34" t="s">
        <v>4592</v>
      </c>
      <c r="H705" s="34" t="s">
        <v>48</v>
      </c>
      <c r="I705" s="59" t="s">
        <v>3637</v>
      </c>
      <c r="J705" s="34">
        <v>60</v>
      </c>
      <c r="K705" s="34">
        <v>60</v>
      </c>
      <c r="L705" s="34"/>
      <c r="M705" s="34"/>
      <c r="N705" s="59" t="s">
        <v>3638</v>
      </c>
      <c r="O705" s="59"/>
      <c r="P705" s="158">
        <v>3171</v>
      </c>
      <c r="Q705" s="34" t="s">
        <v>52</v>
      </c>
      <c r="R705" s="34" t="s">
        <v>52</v>
      </c>
      <c r="S705" s="34" t="s">
        <v>52</v>
      </c>
      <c r="T705" s="34" t="s">
        <v>2938</v>
      </c>
      <c r="U705" s="34" t="s">
        <v>331</v>
      </c>
      <c r="V705" s="34" t="s">
        <v>332</v>
      </c>
      <c r="W705" s="87">
        <v>15924866855</v>
      </c>
      <c r="X705" s="34" t="s">
        <v>56</v>
      </c>
      <c r="Y705" s="107">
        <v>45292</v>
      </c>
      <c r="Z705" s="107">
        <v>45627</v>
      </c>
      <c r="AA705" s="34"/>
      <c r="AB705" s="188" t="s">
        <v>2939</v>
      </c>
      <c r="AC705" s="188" t="s">
        <v>3586</v>
      </c>
      <c r="AD705" s="34"/>
      <c r="AE705" s="35" t="s">
        <v>52</v>
      </c>
      <c r="AF705" s="34">
        <v>60</v>
      </c>
      <c r="AG705" s="34">
        <v>60</v>
      </c>
      <c r="AH705" s="34"/>
      <c r="AI705" s="34"/>
    </row>
    <row r="706" s="16" customFormat="1" ht="108" hidden="1" customHeight="1" spans="1:35">
      <c r="A706" s="34">
        <v>452</v>
      </c>
      <c r="B706" s="34" t="s">
        <v>864</v>
      </c>
      <c r="C706" s="34" t="s">
        <v>1399</v>
      </c>
      <c r="D706" s="34" t="s">
        <v>2934</v>
      </c>
      <c r="E706" s="34" t="s">
        <v>3639</v>
      </c>
      <c r="F706" s="34" t="s">
        <v>450</v>
      </c>
      <c r="G706" s="34" t="s">
        <v>3640</v>
      </c>
      <c r="H706" s="34" t="s">
        <v>48</v>
      </c>
      <c r="I706" s="59" t="s">
        <v>4593</v>
      </c>
      <c r="J706" s="34">
        <v>60</v>
      </c>
      <c r="K706" s="34">
        <v>60</v>
      </c>
      <c r="L706" s="34"/>
      <c r="M706" s="34"/>
      <c r="N706" s="59" t="s">
        <v>3642</v>
      </c>
      <c r="O706" s="59"/>
      <c r="P706" s="158">
        <v>2653</v>
      </c>
      <c r="Q706" s="34" t="s">
        <v>52</v>
      </c>
      <c r="R706" s="34" t="s">
        <v>52</v>
      </c>
      <c r="S706" s="34" t="s">
        <v>52</v>
      </c>
      <c r="T706" s="34" t="s">
        <v>2938</v>
      </c>
      <c r="U706" s="34" t="s">
        <v>454</v>
      </c>
      <c r="V706" s="34" t="s">
        <v>455</v>
      </c>
      <c r="W706" s="87">
        <v>18387480109</v>
      </c>
      <c r="X706" s="34" t="s">
        <v>56</v>
      </c>
      <c r="Y706" s="107">
        <v>45292</v>
      </c>
      <c r="Z706" s="107">
        <v>45627</v>
      </c>
      <c r="AA706" s="34"/>
      <c r="AB706" s="188" t="s">
        <v>2939</v>
      </c>
      <c r="AC706" s="188" t="s">
        <v>3586</v>
      </c>
      <c r="AD706" s="34"/>
      <c r="AE706" s="35" t="s">
        <v>52</v>
      </c>
      <c r="AF706" s="34">
        <v>60</v>
      </c>
      <c r="AG706" s="34">
        <v>60</v>
      </c>
      <c r="AH706" s="34"/>
      <c r="AI706" s="34"/>
    </row>
    <row r="707" s="16" customFormat="1" ht="229.5" hidden="1" spans="1:35">
      <c r="A707" s="34">
        <v>453</v>
      </c>
      <c r="B707" s="34" t="s">
        <v>864</v>
      </c>
      <c r="C707" s="34" t="s">
        <v>1399</v>
      </c>
      <c r="D707" s="34" t="s">
        <v>2934</v>
      </c>
      <c r="E707" s="34" t="s">
        <v>3643</v>
      </c>
      <c r="F707" s="34" t="s">
        <v>99</v>
      </c>
      <c r="G707" s="34" t="s">
        <v>3644</v>
      </c>
      <c r="H707" s="34" t="s">
        <v>48</v>
      </c>
      <c r="I707" s="59" t="s">
        <v>3645</v>
      </c>
      <c r="J707" s="34">
        <v>60</v>
      </c>
      <c r="K707" s="34">
        <v>60</v>
      </c>
      <c r="L707" s="34"/>
      <c r="M707" s="34"/>
      <c r="N707" s="59" t="s">
        <v>3646</v>
      </c>
      <c r="O707" s="59"/>
      <c r="P707" s="158">
        <v>647</v>
      </c>
      <c r="Q707" s="34" t="s">
        <v>52</v>
      </c>
      <c r="R707" s="34" t="s">
        <v>52</v>
      </c>
      <c r="S707" s="34" t="s">
        <v>52</v>
      </c>
      <c r="T707" s="34" t="s">
        <v>2938</v>
      </c>
      <c r="U707" s="34" t="s">
        <v>104</v>
      </c>
      <c r="V707" s="34" t="s">
        <v>105</v>
      </c>
      <c r="W707" s="87">
        <v>15912030999</v>
      </c>
      <c r="X707" s="34" t="s">
        <v>56</v>
      </c>
      <c r="Y707" s="107">
        <v>45292</v>
      </c>
      <c r="Z707" s="107">
        <v>45627</v>
      </c>
      <c r="AA707" s="34"/>
      <c r="AB707" s="188" t="s">
        <v>2939</v>
      </c>
      <c r="AC707" s="188" t="s">
        <v>3586</v>
      </c>
      <c r="AD707" s="34"/>
      <c r="AE707" s="35" t="s">
        <v>52</v>
      </c>
      <c r="AF707" s="34">
        <v>60</v>
      </c>
      <c r="AG707" s="34">
        <v>60</v>
      </c>
      <c r="AH707" s="34"/>
      <c r="AI707" s="34"/>
    </row>
    <row r="708" s="16" customFormat="1" ht="242.25" hidden="1" spans="1:35">
      <c r="A708" s="33">
        <v>454</v>
      </c>
      <c r="B708" s="34" t="s">
        <v>864</v>
      </c>
      <c r="C708" s="34" t="s">
        <v>1399</v>
      </c>
      <c r="D708" s="34" t="s">
        <v>2934</v>
      </c>
      <c r="E708" s="34" t="s">
        <v>3647</v>
      </c>
      <c r="F708" s="34" t="s">
        <v>99</v>
      </c>
      <c r="G708" s="34" t="s">
        <v>3648</v>
      </c>
      <c r="H708" s="34" t="s">
        <v>48</v>
      </c>
      <c r="I708" s="59" t="s">
        <v>3649</v>
      </c>
      <c r="J708" s="34">
        <v>60</v>
      </c>
      <c r="K708" s="34">
        <v>60</v>
      </c>
      <c r="L708" s="34"/>
      <c r="M708" s="34"/>
      <c r="N708" s="59" t="s">
        <v>3650</v>
      </c>
      <c r="O708" s="59"/>
      <c r="P708" s="158">
        <v>1398</v>
      </c>
      <c r="Q708" s="34" t="s">
        <v>52</v>
      </c>
      <c r="R708" s="34" t="s">
        <v>52</v>
      </c>
      <c r="S708" s="34" t="s">
        <v>52</v>
      </c>
      <c r="T708" s="34" t="s">
        <v>2938</v>
      </c>
      <c r="U708" s="34" t="s">
        <v>104</v>
      </c>
      <c r="V708" s="34" t="s">
        <v>105</v>
      </c>
      <c r="W708" s="87">
        <v>15912030999</v>
      </c>
      <c r="X708" s="34" t="s">
        <v>56</v>
      </c>
      <c r="Y708" s="107">
        <v>45292</v>
      </c>
      <c r="Z708" s="107">
        <v>45627</v>
      </c>
      <c r="AA708" s="34"/>
      <c r="AB708" s="188" t="s">
        <v>2939</v>
      </c>
      <c r="AC708" s="188" t="s">
        <v>3586</v>
      </c>
      <c r="AD708" s="34"/>
      <c r="AE708" s="35" t="s">
        <v>52</v>
      </c>
      <c r="AF708" s="34">
        <v>60</v>
      </c>
      <c r="AG708" s="34">
        <v>60</v>
      </c>
      <c r="AH708" s="34"/>
      <c r="AI708" s="34"/>
    </row>
    <row r="709" s="16" customFormat="1" ht="89.25" hidden="1" spans="1:35">
      <c r="A709" s="34">
        <v>455</v>
      </c>
      <c r="B709" s="34" t="s">
        <v>864</v>
      </c>
      <c r="C709" s="34" t="s">
        <v>1399</v>
      </c>
      <c r="D709" s="34" t="s">
        <v>2934</v>
      </c>
      <c r="E709" s="34" t="s">
        <v>3651</v>
      </c>
      <c r="F709" s="34" t="s">
        <v>179</v>
      </c>
      <c r="G709" s="34" t="s">
        <v>2424</v>
      </c>
      <c r="H709" s="34" t="s">
        <v>48</v>
      </c>
      <c r="I709" s="59" t="s">
        <v>4594</v>
      </c>
      <c r="J709" s="34">
        <v>60</v>
      </c>
      <c r="K709" s="34">
        <v>60</v>
      </c>
      <c r="L709" s="34"/>
      <c r="M709" s="34"/>
      <c r="N709" s="59" t="s">
        <v>3653</v>
      </c>
      <c r="O709" s="59"/>
      <c r="P709" s="158">
        <v>1048</v>
      </c>
      <c r="Q709" s="34" t="s">
        <v>52</v>
      </c>
      <c r="R709" s="34" t="s">
        <v>52</v>
      </c>
      <c r="S709" s="34" t="s">
        <v>52</v>
      </c>
      <c r="T709" s="34" t="s">
        <v>2938</v>
      </c>
      <c r="U709" s="34" t="s">
        <v>184</v>
      </c>
      <c r="V709" s="34" t="s">
        <v>196</v>
      </c>
      <c r="W709" s="87">
        <v>13988995182</v>
      </c>
      <c r="X709" s="34" t="s">
        <v>56</v>
      </c>
      <c r="Y709" s="107">
        <v>45292</v>
      </c>
      <c r="Z709" s="107">
        <v>45627</v>
      </c>
      <c r="AA709" s="34"/>
      <c r="AB709" s="188" t="s">
        <v>2939</v>
      </c>
      <c r="AC709" s="188" t="s">
        <v>3586</v>
      </c>
      <c r="AD709" s="34"/>
      <c r="AE709" s="35" t="s">
        <v>52</v>
      </c>
      <c r="AF709" s="34">
        <v>60</v>
      </c>
      <c r="AG709" s="34">
        <v>60</v>
      </c>
      <c r="AH709" s="34"/>
      <c r="AI709" s="34"/>
    </row>
    <row r="710" s="16" customFormat="1" ht="89.25" hidden="1" spans="1:35">
      <c r="A710" s="34">
        <v>456</v>
      </c>
      <c r="B710" s="34" t="s">
        <v>864</v>
      </c>
      <c r="C710" s="34" t="s">
        <v>1399</v>
      </c>
      <c r="D710" s="34" t="s">
        <v>2934</v>
      </c>
      <c r="E710" s="34" t="s">
        <v>3654</v>
      </c>
      <c r="F710" s="34" t="s">
        <v>179</v>
      </c>
      <c r="G710" s="34" t="s">
        <v>3655</v>
      </c>
      <c r="H710" s="34" t="s">
        <v>48</v>
      </c>
      <c r="I710" s="59" t="s">
        <v>4595</v>
      </c>
      <c r="J710" s="34">
        <v>60</v>
      </c>
      <c r="K710" s="34">
        <v>60</v>
      </c>
      <c r="L710" s="34"/>
      <c r="M710" s="34"/>
      <c r="N710" s="59" t="s">
        <v>3657</v>
      </c>
      <c r="O710" s="59"/>
      <c r="P710" s="158">
        <v>1846</v>
      </c>
      <c r="Q710" s="34" t="s">
        <v>52</v>
      </c>
      <c r="R710" s="34" t="s">
        <v>52</v>
      </c>
      <c r="S710" s="34" t="s">
        <v>52</v>
      </c>
      <c r="T710" s="34" t="s">
        <v>2938</v>
      </c>
      <c r="U710" s="34" t="s">
        <v>184</v>
      </c>
      <c r="V710" s="34" t="s">
        <v>196</v>
      </c>
      <c r="W710" s="87">
        <v>13988995182</v>
      </c>
      <c r="X710" s="34" t="s">
        <v>56</v>
      </c>
      <c r="Y710" s="107">
        <v>45292</v>
      </c>
      <c r="Z710" s="107">
        <v>45627</v>
      </c>
      <c r="AA710" s="34"/>
      <c r="AB710" s="188" t="s">
        <v>2939</v>
      </c>
      <c r="AC710" s="188" t="s">
        <v>3586</v>
      </c>
      <c r="AD710" s="34"/>
      <c r="AE710" s="35" t="s">
        <v>52</v>
      </c>
      <c r="AF710" s="34">
        <v>60</v>
      </c>
      <c r="AG710" s="34">
        <v>60</v>
      </c>
      <c r="AH710" s="34"/>
      <c r="AI710" s="34"/>
    </row>
    <row r="711" s="16" customFormat="1" ht="89.25" hidden="1" spans="1:35">
      <c r="A711" s="33">
        <v>457</v>
      </c>
      <c r="B711" s="34" t="s">
        <v>864</v>
      </c>
      <c r="C711" s="34" t="s">
        <v>1399</v>
      </c>
      <c r="D711" s="34" t="s">
        <v>2934</v>
      </c>
      <c r="E711" s="34" t="s">
        <v>3658</v>
      </c>
      <c r="F711" s="34" t="s">
        <v>179</v>
      </c>
      <c r="G711" s="34" t="s">
        <v>794</v>
      </c>
      <c r="H711" s="34" t="s">
        <v>48</v>
      </c>
      <c r="I711" s="59" t="s">
        <v>4596</v>
      </c>
      <c r="J711" s="34">
        <v>60</v>
      </c>
      <c r="K711" s="34">
        <v>60</v>
      </c>
      <c r="L711" s="34"/>
      <c r="M711" s="34"/>
      <c r="N711" s="59" t="s">
        <v>3660</v>
      </c>
      <c r="O711" s="59"/>
      <c r="P711" s="158">
        <v>1346</v>
      </c>
      <c r="Q711" s="34" t="s">
        <v>52</v>
      </c>
      <c r="R711" s="34" t="s">
        <v>52</v>
      </c>
      <c r="S711" s="34" t="s">
        <v>52</v>
      </c>
      <c r="T711" s="34" t="s">
        <v>2938</v>
      </c>
      <c r="U711" s="34" t="s">
        <v>184</v>
      </c>
      <c r="V711" s="34" t="s">
        <v>196</v>
      </c>
      <c r="W711" s="87">
        <v>13988995182</v>
      </c>
      <c r="X711" s="34" t="s">
        <v>56</v>
      </c>
      <c r="Y711" s="107">
        <v>45292</v>
      </c>
      <c r="Z711" s="107">
        <v>45627</v>
      </c>
      <c r="AA711" s="34"/>
      <c r="AB711" s="188" t="s">
        <v>2939</v>
      </c>
      <c r="AC711" s="188" t="s">
        <v>3586</v>
      </c>
      <c r="AD711" s="34"/>
      <c r="AE711" s="35" t="s">
        <v>52</v>
      </c>
      <c r="AF711" s="34">
        <v>60</v>
      </c>
      <c r="AG711" s="34">
        <v>60</v>
      </c>
      <c r="AH711" s="34"/>
      <c r="AI711" s="34"/>
    </row>
    <row r="712" s="16" customFormat="1" ht="89.25" hidden="1" spans="1:35">
      <c r="A712" s="34">
        <v>458</v>
      </c>
      <c r="B712" s="34" t="s">
        <v>864</v>
      </c>
      <c r="C712" s="34" t="s">
        <v>1399</v>
      </c>
      <c r="D712" s="34" t="s">
        <v>2934</v>
      </c>
      <c r="E712" s="34" t="s">
        <v>3661</v>
      </c>
      <c r="F712" s="34" t="s">
        <v>179</v>
      </c>
      <c r="G712" s="34" t="s">
        <v>2489</v>
      </c>
      <c r="H712" s="34" t="s">
        <v>48</v>
      </c>
      <c r="I712" s="59" t="s">
        <v>4597</v>
      </c>
      <c r="J712" s="34">
        <v>60</v>
      </c>
      <c r="K712" s="34">
        <v>60</v>
      </c>
      <c r="L712" s="34"/>
      <c r="M712" s="34"/>
      <c r="N712" s="59" t="s">
        <v>3663</v>
      </c>
      <c r="O712" s="59"/>
      <c r="P712" s="158">
        <v>1595</v>
      </c>
      <c r="Q712" s="34" t="s">
        <v>52</v>
      </c>
      <c r="R712" s="34" t="s">
        <v>52</v>
      </c>
      <c r="S712" s="34" t="s">
        <v>52</v>
      </c>
      <c r="T712" s="34" t="s">
        <v>2938</v>
      </c>
      <c r="U712" s="34" t="s">
        <v>184</v>
      </c>
      <c r="V712" s="34" t="s">
        <v>196</v>
      </c>
      <c r="W712" s="87">
        <v>13988995182</v>
      </c>
      <c r="X712" s="34" t="s">
        <v>56</v>
      </c>
      <c r="Y712" s="107">
        <v>45292</v>
      </c>
      <c r="Z712" s="107">
        <v>45627</v>
      </c>
      <c r="AA712" s="34"/>
      <c r="AB712" s="188" t="s">
        <v>2939</v>
      </c>
      <c r="AC712" s="188" t="s">
        <v>3586</v>
      </c>
      <c r="AD712" s="34"/>
      <c r="AE712" s="35" t="s">
        <v>52</v>
      </c>
      <c r="AF712" s="34">
        <v>60</v>
      </c>
      <c r="AG712" s="34">
        <v>60</v>
      </c>
      <c r="AH712" s="34"/>
      <c r="AI712" s="34"/>
    </row>
    <row r="713" s="16" customFormat="1" ht="89.25" hidden="1" spans="1:35">
      <c r="A713" s="34">
        <v>459</v>
      </c>
      <c r="B713" s="34" t="s">
        <v>864</v>
      </c>
      <c r="C713" s="34" t="s">
        <v>1399</v>
      </c>
      <c r="D713" s="34" t="s">
        <v>2934</v>
      </c>
      <c r="E713" s="34" t="s">
        <v>3664</v>
      </c>
      <c r="F713" s="34" t="s">
        <v>121</v>
      </c>
      <c r="G713" s="34" t="s">
        <v>4598</v>
      </c>
      <c r="H713" s="34" t="s">
        <v>48</v>
      </c>
      <c r="I713" s="59" t="s">
        <v>3666</v>
      </c>
      <c r="J713" s="34">
        <v>60</v>
      </c>
      <c r="K713" s="34">
        <v>60</v>
      </c>
      <c r="L713" s="34"/>
      <c r="M713" s="34"/>
      <c r="N713" s="59" t="s">
        <v>3667</v>
      </c>
      <c r="O713" s="59"/>
      <c r="P713" s="158">
        <v>848</v>
      </c>
      <c r="Q713" s="34" t="s">
        <v>52</v>
      </c>
      <c r="R713" s="34" t="s">
        <v>52</v>
      </c>
      <c r="S713" s="34" t="s">
        <v>52</v>
      </c>
      <c r="T713" s="34" t="s">
        <v>2938</v>
      </c>
      <c r="U713" s="34" t="s">
        <v>125</v>
      </c>
      <c r="V713" s="34"/>
      <c r="W713" s="87"/>
      <c r="X713" s="34" t="s">
        <v>56</v>
      </c>
      <c r="Y713" s="107">
        <v>45292</v>
      </c>
      <c r="Z713" s="107">
        <v>45627</v>
      </c>
      <c r="AA713" s="34"/>
      <c r="AB713" s="188" t="s">
        <v>2939</v>
      </c>
      <c r="AC713" s="188" t="s">
        <v>3586</v>
      </c>
      <c r="AD713" s="34"/>
      <c r="AE713" s="35" t="s">
        <v>52</v>
      </c>
      <c r="AF713" s="34">
        <v>60</v>
      </c>
      <c r="AG713" s="34">
        <v>60</v>
      </c>
      <c r="AH713" s="34"/>
      <c r="AI713" s="34"/>
    </row>
    <row r="714" s="16" customFormat="1" ht="89.25" hidden="1" spans="1:35">
      <c r="A714" s="33">
        <v>460</v>
      </c>
      <c r="B714" s="34" t="s">
        <v>864</v>
      </c>
      <c r="C714" s="34" t="s">
        <v>1399</v>
      </c>
      <c r="D714" s="34" t="s">
        <v>2934</v>
      </c>
      <c r="E714" s="34" t="s">
        <v>3668</v>
      </c>
      <c r="F714" s="34" t="s">
        <v>121</v>
      </c>
      <c r="G714" s="34" t="s">
        <v>4599</v>
      </c>
      <c r="H714" s="34" t="s">
        <v>48</v>
      </c>
      <c r="I714" s="59" t="s">
        <v>3670</v>
      </c>
      <c r="J714" s="34">
        <v>60</v>
      </c>
      <c r="K714" s="34">
        <v>60</v>
      </c>
      <c r="L714" s="34"/>
      <c r="M714" s="34"/>
      <c r="N714" s="59" t="s">
        <v>3671</v>
      </c>
      <c r="O714" s="59"/>
      <c r="P714" s="158">
        <v>2920</v>
      </c>
      <c r="Q714" s="34" t="s">
        <v>52</v>
      </c>
      <c r="R714" s="34" t="s">
        <v>52</v>
      </c>
      <c r="S714" s="34" t="s">
        <v>52</v>
      </c>
      <c r="T714" s="34" t="s">
        <v>2938</v>
      </c>
      <c r="U714" s="34" t="s">
        <v>125</v>
      </c>
      <c r="V714" s="34"/>
      <c r="W714" s="87"/>
      <c r="X714" s="34" t="s">
        <v>56</v>
      </c>
      <c r="Y714" s="107">
        <v>45292</v>
      </c>
      <c r="Z714" s="107">
        <v>45627</v>
      </c>
      <c r="AA714" s="34"/>
      <c r="AB714" s="188" t="s">
        <v>2939</v>
      </c>
      <c r="AC714" s="188" t="s">
        <v>3586</v>
      </c>
      <c r="AD714" s="34"/>
      <c r="AE714" s="35" t="s">
        <v>52</v>
      </c>
      <c r="AF714" s="34">
        <v>60</v>
      </c>
      <c r="AG714" s="34">
        <v>60</v>
      </c>
      <c r="AH714" s="34"/>
      <c r="AI714" s="34"/>
    </row>
    <row r="715" s="16" customFormat="1" ht="89.25" hidden="1" spans="1:35">
      <c r="A715" s="34">
        <v>461</v>
      </c>
      <c r="B715" s="34" t="s">
        <v>864</v>
      </c>
      <c r="C715" s="34" t="s">
        <v>1399</v>
      </c>
      <c r="D715" s="34" t="s">
        <v>2934</v>
      </c>
      <c r="E715" s="34" t="s">
        <v>3672</v>
      </c>
      <c r="F715" s="34" t="s">
        <v>121</v>
      </c>
      <c r="G715" s="34" t="s">
        <v>4600</v>
      </c>
      <c r="H715" s="34" t="s">
        <v>48</v>
      </c>
      <c r="I715" s="59" t="s">
        <v>3673</v>
      </c>
      <c r="J715" s="34">
        <v>60</v>
      </c>
      <c r="K715" s="34">
        <v>60</v>
      </c>
      <c r="L715" s="34"/>
      <c r="M715" s="34"/>
      <c r="N715" s="59" t="s">
        <v>3674</v>
      </c>
      <c r="O715" s="59"/>
      <c r="P715" s="158">
        <v>2175</v>
      </c>
      <c r="Q715" s="34" t="s">
        <v>52</v>
      </c>
      <c r="R715" s="34" t="s">
        <v>52</v>
      </c>
      <c r="S715" s="34" t="s">
        <v>52</v>
      </c>
      <c r="T715" s="34" t="s">
        <v>2938</v>
      </c>
      <c r="U715" s="34" t="s">
        <v>125</v>
      </c>
      <c r="V715" s="34"/>
      <c r="W715" s="87"/>
      <c r="X715" s="34" t="s">
        <v>56</v>
      </c>
      <c r="Y715" s="107">
        <v>45292</v>
      </c>
      <c r="Z715" s="107">
        <v>45627</v>
      </c>
      <c r="AA715" s="34"/>
      <c r="AB715" s="188" t="s">
        <v>2939</v>
      </c>
      <c r="AC715" s="188" t="s">
        <v>3586</v>
      </c>
      <c r="AD715" s="34"/>
      <c r="AE715" s="35" t="s">
        <v>52</v>
      </c>
      <c r="AF715" s="34">
        <v>60</v>
      </c>
      <c r="AG715" s="34">
        <v>60</v>
      </c>
      <c r="AH715" s="34"/>
      <c r="AI715" s="34"/>
    </row>
    <row r="716" s="16" customFormat="1" ht="89.25" hidden="1" spans="1:35">
      <c r="A716" s="34">
        <v>462</v>
      </c>
      <c r="B716" s="34" t="s">
        <v>864</v>
      </c>
      <c r="C716" s="34" t="s">
        <v>1399</v>
      </c>
      <c r="D716" s="34" t="s">
        <v>2934</v>
      </c>
      <c r="E716" s="34" t="s">
        <v>3675</v>
      </c>
      <c r="F716" s="34" t="s">
        <v>138</v>
      </c>
      <c r="G716" s="34" t="s">
        <v>2557</v>
      </c>
      <c r="H716" s="34" t="s">
        <v>48</v>
      </c>
      <c r="I716" s="59" t="s">
        <v>3243</v>
      </c>
      <c r="J716" s="34">
        <v>60</v>
      </c>
      <c r="K716" s="34">
        <v>60</v>
      </c>
      <c r="L716" s="34"/>
      <c r="M716" s="34"/>
      <c r="N716" s="59" t="s">
        <v>3676</v>
      </c>
      <c r="O716" s="59"/>
      <c r="P716" s="158">
        <v>651</v>
      </c>
      <c r="Q716" s="34" t="s">
        <v>52</v>
      </c>
      <c r="R716" s="34" t="s">
        <v>52</v>
      </c>
      <c r="S716" s="34" t="s">
        <v>52</v>
      </c>
      <c r="T716" s="34" t="s">
        <v>2938</v>
      </c>
      <c r="U716" s="34" t="s">
        <v>143</v>
      </c>
      <c r="V716" s="34" t="s">
        <v>144</v>
      </c>
      <c r="W716" s="87">
        <v>18287487666</v>
      </c>
      <c r="X716" s="34" t="s">
        <v>56</v>
      </c>
      <c r="Y716" s="107">
        <v>45292</v>
      </c>
      <c r="Z716" s="107">
        <v>45627</v>
      </c>
      <c r="AA716" s="34"/>
      <c r="AB716" s="188" t="s">
        <v>2939</v>
      </c>
      <c r="AC716" s="188" t="s">
        <v>3586</v>
      </c>
      <c r="AD716" s="34"/>
      <c r="AE716" s="35" t="s">
        <v>52</v>
      </c>
      <c r="AF716" s="34">
        <v>60</v>
      </c>
      <c r="AG716" s="34">
        <v>60</v>
      </c>
      <c r="AH716" s="34"/>
      <c r="AI716" s="34"/>
    </row>
    <row r="717" s="16" customFormat="1" ht="89.25" hidden="1" spans="1:35">
      <c r="A717" s="33">
        <v>463</v>
      </c>
      <c r="B717" s="34" t="s">
        <v>864</v>
      </c>
      <c r="C717" s="34" t="s">
        <v>1399</v>
      </c>
      <c r="D717" s="34" t="s">
        <v>2934</v>
      </c>
      <c r="E717" s="34" t="s">
        <v>3677</v>
      </c>
      <c r="F717" s="34" t="s">
        <v>366</v>
      </c>
      <c r="G717" s="34" t="s">
        <v>2927</v>
      </c>
      <c r="H717" s="34" t="s">
        <v>48</v>
      </c>
      <c r="I717" s="59" t="s">
        <v>3678</v>
      </c>
      <c r="J717" s="34">
        <v>60</v>
      </c>
      <c r="K717" s="34">
        <v>60</v>
      </c>
      <c r="L717" s="34"/>
      <c r="M717" s="34"/>
      <c r="N717" s="59" t="s">
        <v>3679</v>
      </c>
      <c r="O717" s="59"/>
      <c r="P717" s="158">
        <v>1167</v>
      </c>
      <c r="Q717" s="34" t="s">
        <v>52</v>
      </c>
      <c r="R717" s="34" t="s">
        <v>52</v>
      </c>
      <c r="S717" s="34" t="s">
        <v>52</v>
      </c>
      <c r="T717" s="34" t="s">
        <v>2938</v>
      </c>
      <c r="U717" s="34" t="s">
        <v>371</v>
      </c>
      <c r="V717" s="34" t="s">
        <v>372</v>
      </c>
      <c r="W717" s="87">
        <v>13988998197</v>
      </c>
      <c r="X717" s="34" t="s">
        <v>56</v>
      </c>
      <c r="Y717" s="107">
        <v>45292</v>
      </c>
      <c r="Z717" s="107">
        <v>45627</v>
      </c>
      <c r="AA717" s="34"/>
      <c r="AB717" s="188" t="s">
        <v>2939</v>
      </c>
      <c r="AC717" s="188" t="s">
        <v>3586</v>
      </c>
      <c r="AD717" s="34"/>
      <c r="AE717" s="35" t="s">
        <v>52</v>
      </c>
      <c r="AF717" s="34">
        <v>60</v>
      </c>
      <c r="AG717" s="34">
        <v>60</v>
      </c>
      <c r="AH717" s="34"/>
      <c r="AI717" s="34"/>
    </row>
    <row r="718" s="16" customFormat="1" ht="89.25" hidden="1" spans="1:35">
      <c r="A718" s="34">
        <v>464</v>
      </c>
      <c r="B718" s="34" t="s">
        <v>864</v>
      </c>
      <c r="C718" s="34" t="s">
        <v>1399</v>
      </c>
      <c r="D718" s="34" t="s">
        <v>2934</v>
      </c>
      <c r="E718" s="34" t="s">
        <v>3680</v>
      </c>
      <c r="F718" s="34" t="s">
        <v>366</v>
      </c>
      <c r="G718" s="34" t="s">
        <v>2051</v>
      </c>
      <c r="H718" s="34" t="s">
        <v>48</v>
      </c>
      <c r="I718" s="59" t="s">
        <v>3681</v>
      </c>
      <c r="J718" s="34">
        <v>60</v>
      </c>
      <c r="K718" s="34">
        <v>60</v>
      </c>
      <c r="L718" s="34"/>
      <c r="M718" s="34"/>
      <c r="N718" s="59" t="s">
        <v>3682</v>
      </c>
      <c r="O718" s="59"/>
      <c r="P718" s="158">
        <v>1602</v>
      </c>
      <c r="Q718" s="34" t="s">
        <v>52</v>
      </c>
      <c r="R718" s="34" t="s">
        <v>52</v>
      </c>
      <c r="S718" s="34" t="s">
        <v>52</v>
      </c>
      <c r="T718" s="34" t="s">
        <v>2938</v>
      </c>
      <c r="U718" s="34" t="s">
        <v>371</v>
      </c>
      <c r="V718" s="34" t="s">
        <v>372</v>
      </c>
      <c r="W718" s="87">
        <v>13988998197</v>
      </c>
      <c r="X718" s="34" t="s">
        <v>56</v>
      </c>
      <c r="Y718" s="107">
        <v>45292</v>
      </c>
      <c r="Z718" s="107">
        <v>45627</v>
      </c>
      <c r="AA718" s="34"/>
      <c r="AB718" s="188" t="s">
        <v>2939</v>
      </c>
      <c r="AC718" s="188" t="s">
        <v>3586</v>
      </c>
      <c r="AD718" s="34"/>
      <c r="AE718" s="35" t="s">
        <v>52</v>
      </c>
      <c r="AF718" s="34">
        <v>60</v>
      </c>
      <c r="AG718" s="34">
        <v>60</v>
      </c>
      <c r="AH718" s="34"/>
      <c r="AI718" s="34"/>
    </row>
    <row r="719" s="16" customFormat="1" ht="104" hidden="1" customHeight="1" spans="1:35">
      <c r="A719" s="34">
        <v>465</v>
      </c>
      <c r="B719" s="34" t="s">
        <v>864</v>
      </c>
      <c r="C719" s="34" t="s">
        <v>1399</v>
      </c>
      <c r="D719" s="34" t="s">
        <v>2934</v>
      </c>
      <c r="E719" s="34" t="s">
        <v>3683</v>
      </c>
      <c r="F719" s="34" t="s">
        <v>270</v>
      </c>
      <c r="G719" s="34" t="s">
        <v>3684</v>
      </c>
      <c r="H719" s="34" t="s">
        <v>48</v>
      </c>
      <c r="I719" s="59" t="s">
        <v>3681</v>
      </c>
      <c r="J719" s="34">
        <v>60</v>
      </c>
      <c r="K719" s="34">
        <v>60</v>
      </c>
      <c r="L719" s="34"/>
      <c r="M719" s="34"/>
      <c r="N719" s="59" t="s">
        <v>3685</v>
      </c>
      <c r="O719" s="59"/>
      <c r="P719" s="158">
        <v>2661</v>
      </c>
      <c r="Q719" s="34" t="s">
        <v>52</v>
      </c>
      <c r="R719" s="34" t="s">
        <v>52</v>
      </c>
      <c r="S719" s="34" t="s">
        <v>52</v>
      </c>
      <c r="T719" s="34" t="s">
        <v>2938</v>
      </c>
      <c r="U719" s="34" t="s">
        <v>275</v>
      </c>
      <c r="V719" s="34" t="s">
        <v>276</v>
      </c>
      <c r="W719" s="87">
        <v>13769765966</v>
      </c>
      <c r="X719" s="34" t="s">
        <v>56</v>
      </c>
      <c r="Y719" s="107">
        <v>45292</v>
      </c>
      <c r="Z719" s="107">
        <v>45627</v>
      </c>
      <c r="AA719" s="34"/>
      <c r="AB719" s="188" t="s">
        <v>2939</v>
      </c>
      <c r="AC719" s="188" t="s">
        <v>3586</v>
      </c>
      <c r="AD719" s="34"/>
      <c r="AE719" s="35" t="s">
        <v>52</v>
      </c>
      <c r="AF719" s="34">
        <v>60</v>
      </c>
      <c r="AG719" s="34">
        <v>60</v>
      </c>
      <c r="AH719" s="34"/>
      <c r="AI719" s="34"/>
    </row>
    <row r="720" s="16" customFormat="1" ht="76.5" hidden="1" spans="1:35">
      <c r="A720" s="33">
        <v>466</v>
      </c>
      <c r="B720" s="34" t="s">
        <v>864</v>
      </c>
      <c r="C720" s="34" t="s">
        <v>1399</v>
      </c>
      <c r="D720" s="34" t="s">
        <v>2934</v>
      </c>
      <c r="E720" s="34" t="s">
        <v>3686</v>
      </c>
      <c r="F720" s="34" t="s">
        <v>215</v>
      </c>
      <c r="G720" s="34" t="s">
        <v>3687</v>
      </c>
      <c r="H720" s="34" t="s">
        <v>48</v>
      </c>
      <c r="I720" s="59" t="s">
        <v>3688</v>
      </c>
      <c r="J720" s="34">
        <v>60</v>
      </c>
      <c r="K720" s="34">
        <v>60</v>
      </c>
      <c r="L720" s="34"/>
      <c r="M720" s="34"/>
      <c r="N720" s="59" t="s">
        <v>3689</v>
      </c>
      <c r="O720" s="59"/>
      <c r="P720" s="158">
        <v>992</v>
      </c>
      <c r="Q720" s="34" t="s">
        <v>52</v>
      </c>
      <c r="R720" s="34" t="s">
        <v>52</v>
      </c>
      <c r="S720" s="34" t="s">
        <v>52</v>
      </c>
      <c r="T720" s="34" t="s">
        <v>2938</v>
      </c>
      <c r="U720" s="34" t="s">
        <v>220</v>
      </c>
      <c r="V720" s="34" t="s">
        <v>304</v>
      </c>
      <c r="W720" s="87">
        <v>15287849999</v>
      </c>
      <c r="X720" s="34" t="s">
        <v>56</v>
      </c>
      <c r="Y720" s="107">
        <v>45292</v>
      </c>
      <c r="Z720" s="107">
        <v>45627</v>
      </c>
      <c r="AA720" s="34"/>
      <c r="AB720" s="188" t="s">
        <v>2939</v>
      </c>
      <c r="AC720" s="188" t="s">
        <v>3586</v>
      </c>
      <c r="AD720" s="34"/>
      <c r="AE720" s="35" t="s">
        <v>52</v>
      </c>
      <c r="AF720" s="34">
        <v>60</v>
      </c>
      <c r="AG720" s="34">
        <v>60</v>
      </c>
      <c r="AH720" s="34"/>
      <c r="AI720" s="34"/>
    </row>
    <row r="721" s="16" customFormat="1" ht="105" hidden="1" customHeight="1" spans="1:35">
      <c r="A721" s="34">
        <v>467</v>
      </c>
      <c r="B721" s="34" t="s">
        <v>864</v>
      </c>
      <c r="C721" s="34" t="s">
        <v>1399</v>
      </c>
      <c r="D721" s="34" t="s">
        <v>2934</v>
      </c>
      <c r="E721" s="34" t="s">
        <v>3690</v>
      </c>
      <c r="F721" s="34" t="s">
        <v>207</v>
      </c>
      <c r="G721" s="34" t="s">
        <v>3691</v>
      </c>
      <c r="H721" s="34" t="s">
        <v>48</v>
      </c>
      <c r="I721" s="59" t="s">
        <v>4601</v>
      </c>
      <c r="J721" s="34">
        <v>60</v>
      </c>
      <c r="K721" s="34">
        <v>60</v>
      </c>
      <c r="L721" s="34"/>
      <c r="M721" s="34"/>
      <c r="N721" s="59" t="s">
        <v>3693</v>
      </c>
      <c r="O721" s="59"/>
      <c r="P721" s="158">
        <v>1569</v>
      </c>
      <c r="Q721" s="34" t="s">
        <v>52</v>
      </c>
      <c r="R721" s="34" t="s">
        <v>52</v>
      </c>
      <c r="S721" s="34" t="s">
        <v>52</v>
      </c>
      <c r="T721" s="34" t="s">
        <v>2938</v>
      </c>
      <c r="U721" s="34" t="s">
        <v>212</v>
      </c>
      <c r="V721" s="34" t="s">
        <v>213</v>
      </c>
      <c r="W721" s="87">
        <v>13529597887</v>
      </c>
      <c r="X721" s="34" t="s">
        <v>56</v>
      </c>
      <c r="Y721" s="107">
        <v>45292</v>
      </c>
      <c r="Z721" s="107">
        <v>45627</v>
      </c>
      <c r="AA721" s="34"/>
      <c r="AB721" s="188" t="s">
        <v>2939</v>
      </c>
      <c r="AC721" s="188" t="s">
        <v>3586</v>
      </c>
      <c r="AD721" s="34"/>
      <c r="AE721" s="35" t="s">
        <v>52</v>
      </c>
      <c r="AF721" s="34">
        <v>60</v>
      </c>
      <c r="AG721" s="34">
        <v>60</v>
      </c>
      <c r="AH721" s="34"/>
      <c r="AI721" s="34"/>
    </row>
    <row r="722" s="16" customFormat="1" ht="105" hidden="1" customHeight="1" spans="1:35">
      <c r="A722" s="34">
        <v>468</v>
      </c>
      <c r="B722" s="34" t="s">
        <v>864</v>
      </c>
      <c r="C722" s="34" t="s">
        <v>1399</v>
      </c>
      <c r="D722" s="34" t="s">
        <v>2934</v>
      </c>
      <c r="E722" s="34" t="s">
        <v>3694</v>
      </c>
      <c r="F722" s="34" t="s">
        <v>130</v>
      </c>
      <c r="G722" s="34" t="s">
        <v>3695</v>
      </c>
      <c r="H722" s="34" t="s">
        <v>48</v>
      </c>
      <c r="I722" s="59" t="s">
        <v>4602</v>
      </c>
      <c r="J722" s="34">
        <v>30</v>
      </c>
      <c r="K722" s="34">
        <v>30</v>
      </c>
      <c r="L722" s="34"/>
      <c r="M722" s="34"/>
      <c r="N722" s="59" t="s">
        <v>3697</v>
      </c>
      <c r="O722" s="59"/>
      <c r="P722" s="158">
        <v>717</v>
      </c>
      <c r="Q722" s="34" t="s">
        <v>52</v>
      </c>
      <c r="R722" s="34" t="s">
        <v>52</v>
      </c>
      <c r="S722" s="34" t="s">
        <v>52</v>
      </c>
      <c r="T722" s="34" t="s">
        <v>2938</v>
      </c>
      <c r="U722" s="34" t="s">
        <v>134</v>
      </c>
      <c r="V722" s="34" t="s">
        <v>135</v>
      </c>
      <c r="W722" s="87">
        <v>18887998999</v>
      </c>
      <c r="X722" s="34" t="s">
        <v>56</v>
      </c>
      <c r="Y722" s="107">
        <v>45292</v>
      </c>
      <c r="Z722" s="107">
        <v>45567</v>
      </c>
      <c r="AA722" s="34"/>
      <c r="AB722" s="188" t="s">
        <v>2939</v>
      </c>
      <c r="AC722" s="188"/>
      <c r="AD722" s="34"/>
      <c r="AE722" s="35" t="s">
        <v>52</v>
      </c>
      <c r="AF722" s="34">
        <v>30</v>
      </c>
      <c r="AG722" s="34">
        <v>30</v>
      </c>
      <c r="AH722" s="34"/>
      <c r="AI722" s="34"/>
    </row>
    <row r="723" s="16" customFormat="1" ht="105" hidden="1" customHeight="1" spans="1:35">
      <c r="A723" s="33">
        <v>469</v>
      </c>
      <c r="B723" s="34" t="s">
        <v>864</v>
      </c>
      <c r="C723" s="34" t="s">
        <v>1399</v>
      </c>
      <c r="D723" s="34" t="s">
        <v>2934</v>
      </c>
      <c r="E723" s="34" t="s">
        <v>3698</v>
      </c>
      <c r="F723" s="34" t="s">
        <v>130</v>
      </c>
      <c r="G723" s="34" t="s">
        <v>3699</v>
      </c>
      <c r="H723" s="34" t="s">
        <v>48</v>
      </c>
      <c r="I723" s="59" t="s">
        <v>4603</v>
      </c>
      <c r="J723" s="34">
        <v>30</v>
      </c>
      <c r="K723" s="34">
        <v>30</v>
      </c>
      <c r="L723" s="34"/>
      <c r="M723" s="34"/>
      <c r="N723" s="59" t="s">
        <v>3701</v>
      </c>
      <c r="O723" s="59"/>
      <c r="P723" s="158">
        <v>584</v>
      </c>
      <c r="Q723" s="34" t="s">
        <v>52</v>
      </c>
      <c r="R723" s="34" t="s">
        <v>52</v>
      </c>
      <c r="S723" s="34" t="s">
        <v>52</v>
      </c>
      <c r="T723" s="34" t="s">
        <v>2938</v>
      </c>
      <c r="U723" s="34" t="s">
        <v>134</v>
      </c>
      <c r="V723" s="34" t="s">
        <v>135</v>
      </c>
      <c r="W723" s="87">
        <v>18887998999</v>
      </c>
      <c r="X723" s="34" t="s">
        <v>56</v>
      </c>
      <c r="Y723" s="107">
        <v>45298</v>
      </c>
      <c r="Z723" s="107">
        <v>45573</v>
      </c>
      <c r="AA723" s="34"/>
      <c r="AB723" s="188" t="s">
        <v>2939</v>
      </c>
      <c r="AC723" s="188"/>
      <c r="AD723" s="34"/>
      <c r="AE723" s="35" t="s">
        <v>52</v>
      </c>
      <c r="AF723" s="34">
        <v>30</v>
      </c>
      <c r="AG723" s="34">
        <v>30</v>
      </c>
      <c r="AH723" s="34"/>
      <c r="AI723" s="34"/>
    </row>
    <row r="724" s="16" customFormat="1" ht="105" hidden="1" customHeight="1" spans="1:35">
      <c r="A724" s="34">
        <v>470</v>
      </c>
      <c r="B724" s="34" t="s">
        <v>864</v>
      </c>
      <c r="C724" s="34" t="s">
        <v>1399</v>
      </c>
      <c r="D724" s="34" t="s">
        <v>2934</v>
      </c>
      <c r="E724" s="34" t="s">
        <v>3702</v>
      </c>
      <c r="F724" s="34" t="s">
        <v>112</v>
      </c>
      <c r="G724" s="34" t="s">
        <v>2489</v>
      </c>
      <c r="H724" s="34" t="s">
        <v>48</v>
      </c>
      <c r="I724" s="59" t="s">
        <v>4604</v>
      </c>
      <c r="J724" s="34">
        <v>30</v>
      </c>
      <c r="K724" s="34">
        <v>30</v>
      </c>
      <c r="L724" s="34"/>
      <c r="M724" s="34"/>
      <c r="N724" s="59" t="s">
        <v>3704</v>
      </c>
      <c r="O724" s="59"/>
      <c r="P724" s="158">
        <v>1196</v>
      </c>
      <c r="Q724" s="34" t="s">
        <v>52</v>
      </c>
      <c r="R724" s="34" t="s">
        <v>52</v>
      </c>
      <c r="S724" s="34" t="s">
        <v>52</v>
      </c>
      <c r="T724" s="40" t="s">
        <v>2938</v>
      </c>
      <c r="U724" s="34" t="s">
        <v>118</v>
      </c>
      <c r="V724" s="34" t="s">
        <v>119</v>
      </c>
      <c r="W724" s="87">
        <v>13769875596</v>
      </c>
      <c r="X724" s="34" t="s">
        <v>56</v>
      </c>
      <c r="Y724" s="107">
        <v>45294</v>
      </c>
      <c r="Z724" s="107">
        <v>45629</v>
      </c>
      <c r="AA724" s="34"/>
      <c r="AB724" s="188" t="s">
        <v>2939</v>
      </c>
      <c r="AC724" s="188"/>
      <c r="AD724" s="34"/>
      <c r="AE724" s="35" t="s">
        <v>52</v>
      </c>
      <c r="AF724" s="34">
        <v>30</v>
      </c>
      <c r="AG724" s="34">
        <v>30</v>
      </c>
      <c r="AH724" s="34"/>
      <c r="AI724" s="34"/>
    </row>
    <row r="725" s="16" customFormat="1" ht="105" hidden="1" customHeight="1" spans="1:35">
      <c r="A725" s="34">
        <v>471</v>
      </c>
      <c r="B725" s="34" t="s">
        <v>864</v>
      </c>
      <c r="C725" s="34" t="s">
        <v>1399</v>
      </c>
      <c r="D725" s="34" t="s">
        <v>2934</v>
      </c>
      <c r="E725" s="34" t="s">
        <v>3705</v>
      </c>
      <c r="F725" s="34" t="s">
        <v>112</v>
      </c>
      <c r="G725" s="34" t="s">
        <v>3706</v>
      </c>
      <c r="H725" s="34" t="s">
        <v>48</v>
      </c>
      <c r="I725" s="59" t="s">
        <v>4604</v>
      </c>
      <c r="J725" s="34">
        <v>30</v>
      </c>
      <c r="K725" s="34">
        <v>30</v>
      </c>
      <c r="L725" s="34"/>
      <c r="M725" s="34"/>
      <c r="N725" s="59" t="s">
        <v>3707</v>
      </c>
      <c r="O725" s="59"/>
      <c r="P725" s="158">
        <v>2689</v>
      </c>
      <c r="Q725" s="34" t="s">
        <v>52</v>
      </c>
      <c r="R725" s="34" t="s">
        <v>52</v>
      </c>
      <c r="S725" s="34" t="s">
        <v>52</v>
      </c>
      <c r="T725" s="40" t="s">
        <v>2938</v>
      </c>
      <c r="U725" s="34" t="s">
        <v>118</v>
      </c>
      <c r="V725" s="34" t="s">
        <v>119</v>
      </c>
      <c r="W725" s="87">
        <v>13769875596</v>
      </c>
      <c r="X725" s="34" t="s">
        <v>56</v>
      </c>
      <c r="Y725" s="107">
        <v>45300</v>
      </c>
      <c r="Z725" s="107">
        <v>45635</v>
      </c>
      <c r="AA725" s="34"/>
      <c r="AB725" s="188" t="s">
        <v>2939</v>
      </c>
      <c r="AC725" s="188"/>
      <c r="AD725" s="34"/>
      <c r="AE725" s="35" t="s">
        <v>52</v>
      </c>
      <c r="AF725" s="34">
        <v>30</v>
      </c>
      <c r="AG725" s="34">
        <v>30</v>
      </c>
      <c r="AH725" s="34"/>
      <c r="AI725" s="34"/>
    </row>
    <row r="726" s="16" customFormat="1" ht="127" hidden="1" customHeight="1" spans="1:35">
      <c r="A726" s="33">
        <v>472</v>
      </c>
      <c r="B726" s="34" t="s">
        <v>864</v>
      </c>
      <c r="C726" s="34" t="s">
        <v>1399</v>
      </c>
      <c r="D726" s="34" t="s">
        <v>2934</v>
      </c>
      <c r="E726" s="34" t="s">
        <v>3708</v>
      </c>
      <c r="F726" s="34" t="s">
        <v>248</v>
      </c>
      <c r="G726" s="34" t="s">
        <v>4605</v>
      </c>
      <c r="H726" s="34" t="s">
        <v>48</v>
      </c>
      <c r="I726" s="59" t="s">
        <v>4606</v>
      </c>
      <c r="J726" s="34">
        <v>30</v>
      </c>
      <c r="K726" s="34">
        <v>30</v>
      </c>
      <c r="L726" s="34"/>
      <c r="M726" s="34"/>
      <c r="N726" s="59" t="s">
        <v>3710</v>
      </c>
      <c r="O726" s="59"/>
      <c r="P726" s="158">
        <v>2346</v>
      </c>
      <c r="Q726" s="34" t="s">
        <v>52</v>
      </c>
      <c r="R726" s="34" t="s">
        <v>52</v>
      </c>
      <c r="S726" s="34" t="s">
        <v>52</v>
      </c>
      <c r="T726" s="40" t="s">
        <v>2938</v>
      </c>
      <c r="U726" s="34" t="s">
        <v>253</v>
      </c>
      <c r="V726" s="34" t="s">
        <v>254</v>
      </c>
      <c r="W726" s="87">
        <v>13577395188</v>
      </c>
      <c r="X726" s="34" t="s">
        <v>56</v>
      </c>
      <c r="Y726" s="107">
        <v>45292</v>
      </c>
      <c r="Z726" s="107">
        <v>45627</v>
      </c>
      <c r="AA726" s="34"/>
      <c r="AB726" s="188" t="s">
        <v>2939</v>
      </c>
      <c r="AC726" s="188"/>
      <c r="AD726" s="34"/>
      <c r="AE726" s="35" t="s">
        <v>52</v>
      </c>
      <c r="AF726" s="34">
        <v>30</v>
      </c>
      <c r="AG726" s="34">
        <v>30</v>
      </c>
      <c r="AH726" s="34"/>
      <c r="AI726" s="34"/>
    </row>
    <row r="727" s="16" customFormat="1" ht="127" hidden="1" customHeight="1" spans="1:35">
      <c r="A727" s="34">
        <v>473</v>
      </c>
      <c r="B727" s="34" t="s">
        <v>864</v>
      </c>
      <c r="C727" s="34" t="s">
        <v>1399</v>
      </c>
      <c r="D727" s="34" t="s">
        <v>2934</v>
      </c>
      <c r="E727" s="34" t="s">
        <v>3711</v>
      </c>
      <c r="F727" s="34" t="s">
        <v>248</v>
      </c>
      <c r="G727" s="34" t="s">
        <v>4607</v>
      </c>
      <c r="H727" s="34" t="s">
        <v>48</v>
      </c>
      <c r="I727" s="59" t="s">
        <v>4608</v>
      </c>
      <c r="J727" s="34">
        <v>30</v>
      </c>
      <c r="K727" s="34">
        <v>30</v>
      </c>
      <c r="L727" s="34"/>
      <c r="M727" s="34"/>
      <c r="N727" s="59" t="s">
        <v>3714</v>
      </c>
      <c r="O727" s="59"/>
      <c r="P727" s="158">
        <v>2348</v>
      </c>
      <c r="Q727" s="34" t="s">
        <v>52</v>
      </c>
      <c r="R727" s="34" t="s">
        <v>52</v>
      </c>
      <c r="S727" s="34" t="s">
        <v>52</v>
      </c>
      <c r="T727" s="40" t="s">
        <v>2938</v>
      </c>
      <c r="U727" s="34" t="s">
        <v>253</v>
      </c>
      <c r="V727" s="34" t="s">
        <v>254</v>
      </c>
      <c r="W727" s="87">
        <v>13577395188</v>
      </c>
      <c r="X727" s="34" t="s">
        <v>56</v>
      </c>
      <c r="Y727" s="107">
        <v>45293</v>
      </c>
      <c r="Z727" s="107">
        <v>45628</v>
      </c>
      <c r="AA727" s="34"/>
      <c r="AB727" s="188" t="s">
        <v>2939</v>
      </c>
      <c r="AC727" s="188"/>
      <c r="AD727" s="34"/>
      <c r="AE727" s="35" t="s">
        <v>52</v>
      </c>
      <c r="AF727" s="34">
        <v>30</v>
      </c>
      <c r="AG727" s="34">
        <v>30</v>
      </c>
      <c r="AH727" s="34"/>
      <c r="AI727" s="34"/>
    </row>
    <row r="728" s="16" customFormat="1" ht="104" hidden="1" customHeight="1" spans="1:35">
      <c r="A728" s="34">
        <v>474</v>
      </c>
      <c r="B728" s="34" t="s">
        <v>864</v>
      </c>
      <c r="C728" s="34" t="s">
        <v>1399</v>
      </c>
      <c r="D728" s="34" t="s">
        <v>2934</v>
      </c>
      <c r="E728" s="34" t="s">
        <v>3715</v>
      </c>
      <c r="F728" s="34" t="s">
        <v>256</v>
      </c>
      <c r="G728" s="34" t="s">
        <v>3716</v>
      </c>
      <c r="H728" s="34" t="s">
        <v>48</v>
      </c>
      <c r="I728" s="59" t="s">
        <v>3717</v>
      </c>
      <c r="J728" s="34">
        <v>30</v>
      </c>
      <c r="K728" s="34">
        <v>30</v>
      </c>
      <c r="L728" s="34"/>
      <c r="M728" s="34"/>
      <c r="N728" s="59" t="s">
        <v>3718</v>
      </c>
      <c r="O728" s="59"/>
      <c r="P728" s="158">
        <v>1620</v>
      </c>
      <c r="Q728" s="34" t="s">
        <v>52</v>
      </c>
      <c r="R728" s="34" t="s">
        <v>52</v>
      </c>
      <c r="S728" s="34" t="s">
        <v>52</v>
      </c>
      <c r="T728" s="40" t="s">
        <v>2938</v>
      </c>
      <c r="U728" s="34" t="s">
        <v>261</v>
      </c>
      <c r="V728" s="34" t="s">
        <v>730</v>
      </c>
      <c r="W728" s="87">
        <v>15974665480</v>
      </c>
      <c r="X728" s="34" t="s">
        <v>56</v>
      </c>
      <c r="Y728" s="107">
        <v>45299</v>
      </c>
      <c r="Z728" s="107">
        <v>45634</v>
      </c>
      <c r="AA728" s="34"/>
      <c r="AB728" s="188" t="s">
        <v>2939</v>
      </c>
      <c r="AC728" s="188"/>
      <c r="AD728" s="34"/>
      <c r="AE728" s="35" t="s">
        <v>52</v>
      </c>
      <c r="AF728" s="34">
        <v>30</v>
      </c>
      <c r="AG728" s="34">
        <v>30</v>
      </c>
      <c r="AH728" s="34"/>
      <c r="AI728" s="34"/>
    </row>
    <row r="729" s="16" customFormat="1" ht="76.5" hidden="1" spans="1:35">
      <c r="A729" s="33">
        <v>475</v>
      </c>
      <c r="B729" s="34" t="s">
        <v>864</v>
      </c>
      <c r="C729" s="34" t="s">
        <v>1399</v>
      </c>
      <c r="D729" s="34" t="s">
        <v>2934</v>
      </c>
      <c r="E729" s="34" t="s">
        <v>3719</v>
      </c>
      <c r="F729" s="34" t="s">
        <v>256</v>
      </c>
      <c r="G729" s="34" t="s">
        <v>2968</v>
      </c>
      <c r="H729" s="34" t="s">
        <v>48</v>
      </c>
      <c r="I729" s="59" t="s">
        <v>3720</v>
      </c>
      <c r="J729" s="34">
        <v>30</v>
      </c>
      <c r="K729" s="34">
        <v>30</v>
      </c>
      <c r="L729" s="34"/>
      <c r="M729" s="34"/>
      <c r="N729" s="59" t="s">
        <v>3721</v>
      </c>
      <c r="O729" s="59"/>
      <c r="P729" s="158">
        <v>521</v>
      </c>
      <c r="Q729" s="34" t="s">
        <v>52</v>
      </c>
      <c r="R729" s="34" t="s">
        <v>52</v>
      </c>
      <c r="S729" s="34" t="s">
        <v>52</v>
      </c>
      <c r="T729" s="40" t="s">
        <v>2938</v>
      </c>
      <c r="U729" s="34" t="s">
        <v>261</v>
      </c>
      <c r="V729" s="34" t="s">
        <v>730</v>
      </c>
      <c r="W729" s="87">
        <v>15974665480</v>
      </c>
      <c r="X729" s="34" t="s">
        <v>56</v>
      </c>
      <c r="Y729" s="107">
        <v>45305</v>
      </c>
      <c r="Z729" s="107">
        <v>45640</v>
      </c>
      <c r="AA729" s="34"/>
      <c r="AB729" s="188" t="s">
        <v>2939</v>
      </c>
      <c r="AC729" s="188"/>
      <c r="AD729" s="34"/>
      <c r="AE729" s="35" t="s">
        <v>52</v>
      </c>
      <c r="AF729" s="34">
        <v>30</v>
      </c>
      <c r="AG729" s="34">
        <v>30</v>
      </c>
      <c r="AH729" s="34"/>
      <c r="AI729" s="34"/>
    </row>
    <row r="730" s="16" customFormat="1" ht="76.5" hidden="1" spans="1:35">
      <c r="A730" s="34">
        <v>476</v>
      </c>
      <c r="B730" s="34" t="s">
        <v>864</v>
      </c>
      <c r="C730" s="34" t="s">
        <v>1399</v>
      </c>
      <c r="D730" s="34" t="s">
        <v>2934</v>
      </c>
      <c r="E730" s="34" t="s">
        <v>3722</v>
      </c>
      <c r="F730" s="34" t="s">
        <v>256</v>
      </c>
      <c r="G730" s="34" t="s">
        <v>3723</v>
      </c>
      <c r="H730" s="34" t="s">
        <v>48</v>
      </c>
      <c r="I730" s="59" t="s">
        <v>3724</v>
      </c>
      <c r="J730" s="34">
        <v>30</v>
      </c>
      <c r="K730" s="34">
        <v>30</v>
      </c>
      <c r="L730" s="34"/>
      <c r="M730" s="34"/>
      <c r="N730" s="59" t="s">
        <v>3725</v>
      </c>
      <c r="O730" s="59"/>
      <c r="P730" s="158">
        <v>5494</v>
      </c>
      <c r="Q730" s="34" t="s">
        <v>52</v>
      </c>
      <c r="R730" s="34" t="s">
        <v>52</v>
      </c>
      <c r="S730" s="34" t="s">
        <v>52</v>
      </c>
      <c r="T730" s="40" t="s">
        <v>2938</v>
      </c>
      <c r="U730" s="34" t="s">
        <v>261</v>
      </c>
      <c r="V730" s="34" t="s">
        <v>730</v>
      </c>
      <c r="W730" s="87">
        <v>15974665480</v>
      </c>
      <c r="X730" s="34" t="s">
        <v>56</v>
      </c>
      <c r="Y730" s="107">
        <v>45307</v>
      </c>
      <c r="Z730" s="107">
        <v>45642</v>
      </c>
      <c r="AA730" s="34"/>
      <c r="AB730" s="188" t="s">
        <v>2939</v>
      </c>
      <c r="AC730" s="188"/>
      <c r="AD730" s="34"/>
      <c r="AE730" s="35" t="s">
        <v>52</v>
      </c>
      <c r="AF730" s="34">
        <v>30</v>
      </c>
      <c r="AG730" s="34">
        <v>30</v>
      </c>
      <c r="AH730" s="34"/>
      <c r="AI730" s="34"/>
    </row>
    <row r="731" s="16" customFormat="1" ht="140.25" hidden="1" spans="1:35">
      <c r="A731" s="34">
        <v>477</v>
      </c>
      <c r="B731" s="34" t="s">
        <v>864</v>
      </c>
      <c r="C731" s="34" t="s">
        <v>1399</v>
      </c>
      <c r="D731" s="34" t="s">
        <v>2934</v>
      </c>
      <c r="E731" s="34" t="s">
        <v>3726</v>
      </c>
      <c r="F731" s="34" t="s">
        <v>326</v>
      </c>
      <c r="G731" s="34" t="s">
        <v>4609</v>
      </c>
      <c r="H731" s="34" t="s">
        <v>48</v>
      </c>
      <c r="I731" s="59" t="s">
        <v>3727</v>
      </c>
      <c r="J731" s="34">
        <v>30</v>
      </c>
      <c r="K731" s="34">
        <v>30</v>
      </c>
      <c r="L731" s="34"/>
      <c r="M731" s="34"/>
      <c r="N731" s="59" t="s">
        <v>3728</v>
      </c>
      <c r="O731" s="59"/>
      <c r="P731" s="158">
        <v>1300</v>
      </c>
      <c r="Q731" s="34" t="s">
        <v>52</v>
      </c>
      <c r="R731" s="34" t="s">
        <v>52</v>
      </c>
      <c r="S731" s="34" t="s">
        <v>52</v>
      </c>
      <c r="T731" s="40" t="s">
        <v>2938</v>
      </c>
      <c r="U731" s="34" t="s">
        <v>331</v>
      </c>
      <c r="V731" s="34" t="s">
        <v>332</v>
      </c>
      <c r="W731" s="87">
        <v>15924866855</v>
      </c>
      <c r="X731" s="34" t="s">
        <v>56</v>
      </c>
      <c r="Y731" s="107">
        <v>45320</v>
      </c>
      <c r="Z731" s="107">
        <v>45655</v>
      </c>
      <c r="AA731" s="34"/>
      <c r="AB731" s="188" t="s">
        <v>2939</v>
      </c>
      <c r="AC731" s="188"/>
      <c r="AD731" s="34"/>
      <c r="AE731" s="35" t="s">
        <v>52</v>
      </c>
      <c r="AF731" s="34">
        <v>30</v>
      </c>
      <c r="AG731" s="34">
        <v>30</v>
      </c>
      <c r="AH731" s="34"/>
      <c r="AI731" s="34"/>
    </row>
    <row r="732" s="16" customFormat="1" ht="140.25" hidden="1" spans="1:35">
      <c r="A732" s="33">
        <v>478</v>
      </c>
      <c r="B732" s="34" t="s">
        <v>864</v>
      </c>
      <c r="C732" s="34" t="s">
        <v>1399</v>
      </c>
      <c r="D732" s="34" t="s">
        <v>2934</v>
      </c>
      <c r="E732" s="34" t="s">
        <v>3729</v>
      </c>
      <c r="F732" s="34" t="s">
        <v>326</v>
      </c>
      <c r="G732" s="34" t="s">
        <v>2200</v>
      </c>
      <c r="H732" s="34" t="s">
        <v>48</v>
      </c>
      <c r="I732" s="59" t="s">
        <v>3730</v>
      </c>
      <c r="J732" s="34">
        <v>30</v>
      </c>
      <c r="K732" s="34">
        <v>30</v>
      </c>
      <c r="L732" s="34"/>
      <c r="M732" s="34"/>
      <c r="N732" s="59" t="s">
        <v>3731</v>
      </c>
      <c r="O732" s="59"/>
      <c r="P732" s="158">
        <v>912</v>
      </c>
      <c r="Q732" s="34" t="s">
        <v>52</v>
      </c>
      <c r="R732" s="34" t="s">
        <v>52</v>
      </c>
      <c r="S732" s="34" t="s">
        <v>52</v>
      </c>
      <c r="T732" s="40" t="s">
        <v>2938</v>
      </c>
      <c r="U732" s="34" t="s">
        <v>331</v>
      </c>
      <c r="V732" s="34" t="s">
        <v>332</v>
      </c>
      <c r="W732" s="87">
        <v>15924866855</v>
      </c>
      <c r="X732" s="34" t="s">
        <v>56</v>
      </c>
      <c r="Y732" s="107">
        <v>45292</v>
      </c>
      <c r="Z732" s="107">
        <v>45627</v>
      </c>
      <c r="AA732" s="34"/>
      <c r="AB732" s="188" t="s">
        <v>2939</v>
      </c>
      <c r="AC732" s="188"/>
      <c r="AD732" s="34"/>
      <c r="AE732" s="35" t="s">
        <v>52</v>
      </c>
      <c r="AF732" s="34">
        <v>30</v>
      </c>
      <c r="AG732" s="34">
        <v>30</v>
      </c>
      <c r="AH732" s="34"/>
      <c r="AI732" s="34"/>
    </row>
    <row r="733" s="16" customFormat="1" ht="127.5" hidden="1" spans="1:35">
      <c r="A733" s="34">
        <v>479</v>
      </c>
      <c r="B733" s="34" t="s">
        <v>864</v>
      </c>
      <c r="C733" s="34" t="s">
        <v>1399</v>
      </c>
      <c r="D733" s="34" t="s">
        <v>2934</v>
      </c>
      <c r="E733" s="34" t="s">
        <v>3732</v>
      </c>
      <c r="F733" s="34" t="s">
        <v>326</v>
      </c>
      <c r="G733" s="34" t="s">
        <v>3733</v>
      </c>
      <c r="H733" s="34" t="s">
        <v>48</v>
      </c>
      <c r="I733" s="59" t="s">
        <v>3051</v>
      </c>
      <c r="J733" s="34">
        <v>30</v>
      </c>
      <c r="K733" s="34">
        <v>30</v>
      </c>
      <c r="L733" s="34"/>
      <c r="M733" s="34"/>
      <c r="N733" s="59" t="s">
        <v>3734</v>
      </c>
      <c r="O733" s="59"/>
      <c r="P733" s="158">
        <v>610</v>
      </c>
      <c r="Q733" s="34" t="s">
        <v>52</v>
      </c>
      <c r="R733" s="34" t="s">
        <v>52</v>
      </c>
      <c r="S733" s="34" t="s">
        <v>52</v>
      </c>
      <c r="T733" s="40" t="s">
        <v>2938</v>
      </c>
      <c r="U733" s="34" t="s">
        <v>331</v>
      </c>
      <c r="V733" s="34" t="s">
        <v>332</v>
      </c>
      <c r="W733" s="87">
        <v>15924866855</v>
      </c>
      <c r="X733" s="34" t="s">
        <v>56</v>
      </c>
      <c r="Y733" s="107">
        <v>45292</v>
      </c>
      <c r="Z733" s="107">
        <v>45627</v>
      </c>
      <c r="AA733" s="34"/>
      <c r="AB733" s="188" t="s">
        <v>2939</v>
      </c>
      <c r="AC733" s="188"/>
      <c r="AD733" s="34"/>
      <c r="AE733" s="35" t="s">
        <v>52</v>
      </c>
      <c r="AF733" s="34">
        <v>30</v>
      </c>
      <c r="AG733" s="34">
        <v>30</v>
      </c>
      <c r="AH733" s="34"/>
      <c r="AI733" s="34"/>
    </row>
    <row r="734" s="16" customFormat="1" ht="105" hidden="1" customHeight="1" spans="1:35">
      <c r="A734" s="34">
        <v>480</v>
      </c>
      <c r="B734" s="34" t="s">
        <v>864</v>
      </c>
      <c r="C734" s="34" t="s">
        <v>1399</v>
      </c>
      <c r="D734" s="34" t="s">
        <v>2934</v>
      </c>
      <c r="E734" s="34" t="s">
        <v>3735</v>
      </c>
      <c r="F734" s="34" t="s">
        <v>284</v>
      </c>
      <c r="G734" s="34" t="s">
        <v>3736</v>
      </c>
      <c r="H734" s="34" t="s">
        <v>48</v>
      </c>
      <c r="I734" s="59" t="s">
        <v>4610</v>
      </c>
      <c r="J734" s="34">
        <v>30</v>
      </c>
      <c r="K734" s="34">
        <v>30</v>
      </c>
      <c r="L734" s="34"/>
      <c r="M734" s="34"/>
      <c r="N734" s="59" t="s">
        <v>3738</v>
      </c>
      <c r="O734" s="59"/>
      <c r="P734" s="158">
        <v>2452</v>
      </c>
      <c r="Q734" s="34" t="s">
        <v>52</v>
      </c>
      <c r="R734" s="34" t="s">
        <v>52</v>
      </c>
      <c r="S734" s="34" t="s">
        <v>52</v>
      </c>
      <c r="T734" s="40" t="s">
        <v>2938</v>
      </c>
      <c r="U734" s="34" t="s">
        <v>289</v>
      </c>
      <c r="V734" s="34" t="s">
        <v>719</v>
      </c>
      <c r="W734" s="87">
        <v>13577385272</v>
      </c>
      <c r="X734" s="34" t="s">
        <v>56</v>
      </c>
      <c r="Y734" s="107">
        <v>45352</v>
      </c>
      <c r="Z734" s="107">
        <v>45628</v>
      </c>
      <c r="AA734" s="34"/>
      <c r="AB734" s="188" t="s">
        <v>2939</v>
      </c>
      <c r="AC734" s="188"/>
      <c r="AD734" s="34"/>
      <c r="AE734" s="35" t="s">
        <v>52</v>
      </c>
      <c r="AF734" s="34">
        <v>30</v>
      </c>
      <c r="AG734" s="34">
        <v>30</v>
      </c>
      <c r="AH734" s="34"/>
      <c r="AI734" s="34"/>
    </row>
    <row r="735" s="16" customFormat="1" ht="105" hidden="1" customHeight="1" spans="1:35">
      <c r="A735" s="33">
        <v>481</v>
      </c>
      <c r="B735" s="34" t="s">
        <v>864</v>
      </c>
      <c r="C735" s="34" t="s">
        <v>1399</v>
      </c>
      <c r="D735" s="34" t="s">
        <v>2934</v>
      </c>
      <c r="E735" s="34" t="s">
        <v>3739</v>
      </c>
      <c r="F735" s="34" t="s">
        <v>284</v>
      </c>
      <c r="G735" s="34" t="s">
        <v>3740</v>
      </c>
      <c r="H735" s="34" t="s">
        <v>48</v>
      </c>
      <c r="I735" s="59" t="s">
        <v>4611</v>
      </c>
      <c r="J735" s="34">
        <v>30</v>
      </c>
      <c r="K735" s="34">
        <v>30</v>
      </c>
      <c r="L735" s="34"/>
      <c r="M735" s="34"/>
      <c r="N735" s="59" t="s">
        <v>3742</v>
      </c>
      <c r="O735" s="59"/>
      <c r="P735" s="158">
        <v>2473</v>
      </c>
      <c r="Q735" s="34" t="s">
        <v>52</v>
      </c>
      <c r="R735" s="34" t="s">
        <v>52</v>
      </c>
      <c r="S735" s="34" t="s">
        <v>52</v>
      </c>
      <c r="T735" s="40" t="s">
        <v>2938</v>
      </c>
      <c r="U735" s="34" t="s">
        <v>289</v>
      </c>
      <c r="V735" s="34" t="s">
        <v>719</v>
      </c>
      <c r="W735" s="87">
        <v>13577385272</v>
      </c>
      <c r="X735" s="34" t="s">
        <v>56</v>
      </c>
      <c r="Y735" s="107">
        <v>45352</v>
      </c>
      <c r="Z735" s="107">
        <v>45636</v>
      </c>
      <c r="AA735" s="34"/>
      <c r="AB735" s="188" t="s">
        <v>2939</v>
      </c>
      <c r="AC735" s="188"/>
      <c r="AD735" s="34"/>
      <c r="AE735" s="35" t="s">
        <v>52</v>
      </c>
      <c r="AF735" s="34">
        <v>30</v>
      </c>
      <c r="AG735" s="34">
        <v>30</v>
      </c>
      <c r="AH735" s="34"/>
      <c r="AI735" s="34"/>
    </row>
    <row r="736" s="16" customFormat="1" ht="105" hidden="1" customHeight="1" spans="1:35">
      <c r="A736" s="34">
        <v>482</v>
      </c>
      <c r="B736" s="34" t="s">
        <v>864</v>
      </c>
      <c r="C736" s="34" t="s">
        <v>1399</v>
      </c>
      <c r="D736" s="34" t="s">
        <v>2934</v>
      </c>
      <c r="E736" s="34" t="s">
        <v>3743</v>
      </c>
      <c r="F736" s="34" t="s">
        <v>284</v>
      </c>
      <c r="G736" s="34" t="s">
        <v>285</v>
      </c>
      <c r="H736" s="34" t="s">
        <v>48</v>
      </c>
      <c r="I736" s="59" t="s">
        <v>4612</v>
      </c>
      <c r="J736" s="34">
        <v>30</v>
      </c>
      <c r="K736" s="34">
        <v>30</v>
      </c>
      <c r="L736" s="34"/>
      <c r="M736" s="34"/>
      <c r="N736" s="59" t="s">
        <v>3745</v>
      </c>
      <c r="O736" s="59"/>
      <c r="P736" s="158">
        <v>4852</v>
      </c>
      <c r="Q736" s="34" t="s">
        <v>52</v>
      </c>
      <c r="R736" s="34" t="s">
        <v>52</v>
      </c>
      <c r="S736" s="34" t="s">
        <v>52</v>
      </c>
      <c r="T736" s="40" t="s">
        <v>2938</v>
      </c>
      <c r="U736" s="34" t="s">
        <v>289</v>
      </c>
      <c r="V736" s="34" t="s">
        <v>719</v>
      </c>
      <c r="W736" s="87">
        <v>13577385272</v>
      </c>
      <c r="X736" s="34" t="s">
        <v>56</v>
      </c>
      <c r="Y736" s="107">
        <v>45292</v>
      </c>
      <c r="Z736" s="107">
        <v>45627</v>
      </c>
      <c r="AA736" s="34"/>
      <c r="AB736" s="188" t="s">
        <v>2939</v>
      </c>
      <c r="AC736" s="188"/>
      <c r="AD736" s="34"/>
      <c r="AE736" s="35" t="s">
        <v>52</v>
      </c>
      <c r="AF736" s="34">
        <v>30</v>
      </c>
      <c r="AG736" s="34">
        <v>30</v>
      </c>
      <c r="AH736" s="34"/>
      <c r="AI736" s="34"/>
    </row>
    <row r="737" s="16" customFormat="1" ht="119" hidden="1" customHeight="1" spans="1:35">
      <c r="A737" s="34">
        <v>483</v>
      </c>
      <c r="B737" s="34" t="s">
        <v>864</v>
      </c>
      <c r="C737" s="34" t="s">
        <v>1399</v>
      </c>
      <c r="D737" s="34" t="s">
        <v>2934</v>
      </c>
      <c r="E737" s="34" t="s">
        <v>3746</v>
      </c>
      <c r="F737" s="34" t="s">
        <v>99</v>
      </c>
      <c r="G737" s="34" t="s">
        <v>3747</v>
      </c>
      <c r="H737" s="34" t="s">
        <v>48</v>
      </c>
      <c r="I737" s="59" t="s">
        <v>4613</v>
      </c>
      <c r="J737" s="34">
        <v>30</v>
      </c>
      <c r="K737" s="34">
        <v>30</v>
      </c>
      <c r="L737" s="34"/>
      <c r="M737" s="34"/>
      <c r="N737" s="59" t="s">
        <v>3749</v>
      </c>
      <c r="O737" s="59"/>
      <c r="P737" s="158">
        <v>626</v>
      </c>
      <c r="Q737" s="34" t="s">
        <v>52</v>
      </c>
      <c r="R737" s="34" t="s">
        <v>52</v>
      </c>
      <c r="S737" s="34" t="s">
        <v>52</v>
      </c>
      <c r="T737" s="40" t="s">
        <v>2938</v>
      </c>
      <c r="U737" s="34" t="s">
        <v>104</v>
      </c>
      <c r="V737" s="34" t="s">
        <v>105</v>
      </c>
      <c r="W737" s="87">
        <v>15912030999</v>
      </c>
      <c r="X737" s="34" t="s">
        <v>56</v>
      </c>
      <c r="Y737" s="107">
        <v>45296</v>
      </c>
      <c r="Z737" s="107">
        <v>45631</v>
      </c>
      <c r="AA737" s="34"/>
      <c r="AB737" s="188" t="s">
        <v>2939</v>
      </c>
      <c r="AC737" s="188"/>
      <c r="AD737" s="34"/>
      <c r="AE737" s="35" t="s">
        <v>52</v>
      </c>
      <c r="AF737" s="34">
        <v>30</v>
      </c>
      <c r="AG737" s="34">
        <v>30</v>
      </c>
      <c r="AH737" s="34"/>
      <c r="AI737" s="34"/>
    </row>
    <row r="738" s="16" customFormat="1" ht="120" hidden="1" customHeight="1" spans="1:35">
      <c r="A738" s="33">
        <v>484</v>
      </c>
      <c r="B738" s="34" t="s">
        <v>864</v>
      </c>
      <c r="C738" s="34" t="s">
        <v>1399</v>
      </c>
      <c r="D738" s="34" t="s">
        <v>2934</v>
      </c>
      <c r="E738" s="34" t="s">
        <v>3750</v>
      </c>
      <c r="F738" s="34" t="s">
        <v>99</v>
      </c>
      <c r="G738" s="34" t="s">
        <v>3751</v>
      </c>
      <c r="H738" s="34" t="s">
        <v>48</v>
      </c>
      <c r="I738" s="59" t="s">
        <v>4614</v>
      </c>
      <c r="J738" s="34">
        <v>30</v>
      </c>
      <c r="K738" s="34">
        <v>30</v>
      </c>
      <c r="L738" s="34"/>
      <c r="M738" s="34"/>
      <c r="N738" s="59" t="s">
        <v>3753</v>
      </c>
      <c r="O738" s="59"/>
      <c r="P738" s="158">
        <v>527</v>
      </c>
      <c r="Q738" s="34" t="s">
        <v>52</v>
      </c>
      <c r="R738" s="34" t="s">
        <v>52</v>
      </c>
      <c r="S738" s="34" t="s">
        <v>52</v>
      </c>
      <c r="T738" s="40" t="s">
        <v>2938</v>
      </c>
      <c r="U738" s="34" t="s">
        <v>104</v>
      </c>
      <c r="V738" s="34" t="s">
        <v>105</v>
      </c>
      <c r="W738" s="87">
        <v>15912030999</v>
      </c>
      <c r="X738" s="34" t="s">
        <v>56</v>
      </c>
      <c r="Y738" s="107">
        <v>45296</v>
      </c>
      <c r="Z738" s="107">
        <v>45631</v>
      </c>
      <c r="AA738" s="34"/>
      <c r="AB738" s="188" t="s">
        <v>2939</v>
      </c>
      <c r="AC738" s="188"/>
      <c r="AD738" s="34"/>
      <c r="AE738" s="35" t="s">
        <v>52</v>
      </c>
      <c r="AF738" s="34">
        <v>30</v>
      </c>
      <c r="AG738" s="34">
        <v>30</v>
      </c>
      <c r="AH738" s="34"/>
      <c r="AI738" s="34"/>
    </row>
    <row r="739" s="16" customFormat="1" ht="105" hidden="1" customHeight="1" spans="1:35">
      <c r="A739" s="34">
        <v>485</v>
      </c>
      <c r="B739" s="34" t="s">
        <v>864</v>
      </c>
      <c r="C739" s="34" t="s">
        <v>1399</v>
      </c>
      <c r="D739" s="34" t="s">
        <v>2934</v>
      </c>
      <c r="E739" s="34" t="s">
        <v>3754</v>
      </c>
      <c r="F739" s="34" t="s">
        <v>591</v>
      </c>
      <c r="G739" s="34" t="s">
        <v>3755</v>
      </c>
      <c r="H739" s="34" t="s">
        <v>48</v>
      </c>
      <c r="I739" s="59" t="s">
        <v>4615</v>
      </c>
      <c r="J739" s="34">
        <v>30</v>
      </c>
      <c r="K739" s="34">
        <v>30</v>
      </c>
      <c r="L739" s="34"/>
      <c r="M739" s="34"/>
      <c r="N739" s="59" t="s">
        <v>3757</v>
      </c>
      <c r="O739" s="59"/>
      <c r="P739" s="158">
        <v>1367</v>
      </c>
      <c r="Q739" s="34" t="s">
        <v>52</v>
      </c>
      <c r="R739" s="34" t="s">
        <v>52</v>
      </c>
      <c r="S739" s="34" t="s">
        <v>52</v>
      </c>
      <c r="T739" s="40" t="s">
        <v>2938</v>
      </c>
      <c r="U739" s="34" t="s">
        <v>597</v>
      </c>
      <c r="V739" s="34" t="s">
        <v>3148</v>
      </c>
      <c r="W739" s="87">
        <v>15987415567</v>
      </c>
      <c r="X739" s="34" t="s">
        <v>56</v>
      </c>
      <c r="Y739" s="107">
        <v>45292</v>
      </c>
      <c r="Z739" s="107">
        <v>45632</v>
      </c>
      <c r="AA739" s="34"/>
      <c r="AB739" s="188" t="s">
        <v>2939</v>
      </c>
      <c r="AC739" s="188"/>
      <c r="AD739" s="34"/>
      <c r="AE739" s="35" t="s">
        <v>52</v>
      </c>
      <c r="AF739" s="34">
        <v>30</v>
      </c>
      <c r="AG739" s="34">
        <v>30</v>
      </c>
      <c r="AH739" s="34"/>
      <c r="AI739" s="34"/>
    </row>
    <row r="740" s="16" customFormat="1" ht="105" hidden="1" customHeight="1" spans="1:35">
      <c r="A740" s="34">
        <v>486</v>
      </c>
      <c r="B740" s="34" t="s">
        <v>864</v>
      </c>
      <c r="C740" s="34" t="s">
        <v>1399</v>
      </c>
      <c r="D740" s="34" t="s">
        <v>2934</v>
      </c>
      <c r="E740" s="34" t="s">
        <v>3758</v>
      </c>
      <c r="F740" s="34" t="s">
        <v>591</v>
      </c>
      <c r="G740" s="34" t="s">
        <v>3759</v>
      </c>
      <c r="H740" s="34" t="s">
        <v>48</v>
      </c>
      <c r="I740" s="59" t="s">
        <v>4616</v>
      </c>
      <c r="J740" s="34">
        <v>30</v>
      </c>
      <c r="K740" s="34">
        <v>30</v>
      </c>
      <c r="L740" s="34"/>
      <c r="M740" s="34"/>
      <c r="N740" s="59" t="s">
        <v>3761</v>
      </c>
      <c r="O740" s="59"/>
      <c r="P740" s="158">
        <v>1035</v>
      </c>
      <c r="Q740" s="34" t="s">
        <v>52</v>
      </c>
      <c r="R740" s="34" t="s">
        <v>52</v>
      </c>
      <c r="S740" s="34" t="s">
        <v>52</v>
      </c>
      <c r="T740" s="40" t="s">
        <v>2938</v>
      </c>
      <c r="U740" s="34" t="s">
        <v>597</v>
      </c>
      <c r="V740" s="34" t="s">
        <v>3148</v>
      </c>
      <c r="W740" s="87">
        <v>15987415567</v>
      </c>
      <c r="X740" s="34" t="s">
        <v>56</v>
      </c>
      <c r="Y740" s="107">
        <v>45293</v>
      </c>
      <c r="Z740" s="107">
        <v>45633</v>
      </c>
      <c r="AA740" s="34"/>
      <c r="AB740" s="188" t="s">
        <v>2939</v>
      </c>
      <c r="AC740" s="188"/>
      <c r="AD740" s="34"/>
      <c r="AE740" s="35" t="s">
        <v>52</v>
      </c>
      <c r="AF740" s="34">
        <v>30</v>
      </c>
      <c r="AG740" s="34">
        <v>30</v>
      </c>
      <c r="AH740" s="34"/>
      <c r="AI740" s="34"/>
    </row>
    <row r="741" s="16" customFormat="1" ht="105" hidden="1" customHeight="1" spans="1:35">
      <c r="A741" s="33">
        <v>487</v>
      </c>
      <c r="B741" s="34" t="s">
        <v>864</v>
      </c>
      <c r="C741" s="34" t="s">
        <v>1399</v>
      </c>
      <c r="D741" s="34" t="s">
        <v>2934</v>
      </c>
      <c r="E741" s="34" t="s">
        <v>3762</v>
      </c>
      <c r="F741" s="34" t="s">
        <v>223</v>
      </c>
      <c r="G741" s="34" t="s">
        <v>3763</v>
      </c>
      <c r="H741" s="34" t="s">
        <v>48</v>
      </c>
      <c r="I741" s="59" t="s">
        <v>4617</v>
      </c>
      <c r="J741" s="34">
        <v>30</v>
      </c>
      <c r="K741" s="34">
        <v>30</v>
      </c>
      <c r="L741" s="34"/>
      <c r="M741" s="34"/>
      <c r="N741" s="59" t="s">
        <v>3764</v>
      </c>
      <c r="O741" s="59"/>
      <c r="P741" s="158">
        <v>2265</v>
      </c>
      <c r="Q741" s="34" t="s">
        <v>52</v>
      </c>
      <c r="R741" s="34" t="s">
        <v>52</v>
      </c>
      <c r="S741" s="34" t="s">
        <v>52</v>
      </c>
      <c r="T741" s="40" t="s">
        <v>2938</v>
      </c>
      <c r="U741" s="34" t="s">
        <v>228</v>
      </c>
      <c r="V741" s="34" t="s">
        <v>229</v>
      </c>
      <c r="W741" s="87">
        <v>13408705686</v>
      </c>
      <c r="X741" s="34" t="s">
        <v>56</v>
      </c>
      <c r="Y741" s="107">
        <v>45297</v>
      </c>
      <c r="Z741" s="107">
        <v>45646</v>
      </c>
      <c r="AA741" s="34"/>
      <c r="AB741" s="188" t="s">
        <v>2939</v>
      </c>
      <c r="AC741" s="188"/>
      <c r="AD741" s="34"/>
      <c r="AE741" s="35" t="s">
        <v>52</v>
      </c>
      <c r="AF741" s="34">
        <v>30</v>
      </c>
      <c r="AG741" s="34">
        <v>30</v>
      </c>
      <c r="AH741" s="34"/>
      <c r="AI741" s="34"/>
    </row>
    <row r="742" s="16" customFormat="1" ht="105" hidden="1" customHeight="1" spans="1:35">
      <c r="A742" s="34">
        <v>488</v>
      </c>
      <c r="B742" s="34" t="s">
        <v>864</v>
      </c>
      <c r="C742" s="34" t="s">
        <v>1399</v>
      </c>
      <c r="D742" s="34" t="s">
        <v>2934</v>
      </c>
      <c r="E742" s="34" t="s">
        <v>3765</v>
      </c>
      <c r="F742" s="34" t="s">
        <v>223</v>
      </c>
      <c r="G742" s="34" t="s">
        <v>2408</v>
      </c>
      <c r="H742" s="34" t="s">
        <v>48</v>
      </c>
      <c r="I742" s="59" t="s">
        <v>4617</v>
      </c>
      <c r="J742" s="34">
        <v>30</v>
      </c>
      <c r="K742" s="34">
        <v>30</v>
      </c>
      <c r="L742" s="34"/>
      <c r="M742" s="34"/>
      <c r="N742" s="59" t="s">
        <v>3766</v>
      </c>
      <c r="O742" s="59"/>
      <c r="P742" s="158">
        <v>1272</v>
      </c>
      <c r="Q742" s="34" t="s">
        <v>52</v>
      </c>
      <c r="R742" s="34" t="s">
        <v>52</v>
      </c>
      <c r="S742" s="34" t="s">
        <v>52</v>
      </c>
      <c r="T742" s="40" t="s">
        <v>2938</v>
      </c>
      <c r="U742" s="34" t="s">
        <v>228</v>
      </c>
      <c r="V742" s="34" t="s">
        <v>229</v>
      </c>
      <c r="W742" s="87">
        <v>13408705686</v>
      </c>
      <c r="X742" s="34" t="s">
        <v>56</v>
      </c>
      <c r="Y742" s="107">
        <v>45298</v>
      </c>
      <c r="Z742" s="107">
        <v>45647</v>
      </c>
      <c r="AA742" s="34"/>
      <c r="AB742" s="188" t="s">
        <v>2939</v>
      </c>
      <c r="AC742" s="188"/>
      <c r="AD742" s="34"/>
      <c r="AE742" s="35" t="s">
        <v>52</v>
      </c>
      <c r="AF742" s="34">
        <v>30</v>
      </c>
      <c r="AG742" s="34">
        <v>30</v>
      </c>
      <c r="AH742" s="34"/>
      <c r="AI742" s="34"/>
    </row>
    <row r="743" s="16" customFormat="1" ht="105" hidden="1" customHeight="1" spans="1:35">
      <c r="A743" s="34">
        <v>489</v>
      </c>
      <c r="B743" s="34" t="s">
        <v>864</v>
      </c>
      <c r="C743" s="34" t="s">
        <v>1399</v>
      </c>
      <c r="D743" s="34" t="s">
        <v>2934</v>
      </c>
      <c r="E743" s="34" t="s">
        <v>3767</v>
      </c>
      <c r="F743" s="34" t="s">
        <v>223</v>
      </c>
      <c r="G743" s="34" t="s">
        <v>397</v>
      </c>
      <c r="H743" s="34" t="s">
        <v>48</v>
      </c>
      <c r="I743" s="59" t="s">
        <v>4617</v>
      </c>
      <c r="J743" s="34">
        <v>30</v>
      </c>
      <c r="K743" s="34">
        <v>30</v>
      </c>
      <c r="L743" s="34"/>
      <c r="M743" s="34"/>
      <c r="N743" s="59" t="s">
        <v>3768</v>
      </c>
      <c r="O743" s="59"/>
      <c r="P743" s="158">
        <v>1421</v>
      </c>
      <c r="Q743" s="34" t="s">
        <v>52</v>
      </c>
      <c r="R743" s="34" t="s">
        <v>52</v>
      </c>
      <c r="S743" s="34" t="s">
        <v>52</v>
      </c>
      <c r="T743" s="40" t="s">
        <v>2938</v>
      </c>
      <c r="U743" s="34" t="s">
        <v>228</v>
      </c>
      <c r="V743" s="34" t="s">
        <v>229</v>
      </c>
      <c r="W743" s="87">
        <v>13408705686</v>
      </c>
      <c r="X743" s="34" t="s">
        <v>56</v>
      </c>
      <c r="Y743" s="107">
        <v>45299</v>
      </c>
      <c r="Z743" s="107">
        <v>45648</v>
      </c>
      <c r="AA743" s="34"/>
      <c r="AB743" s="188" t="s">
        <v>2939</v>
      </c>
      <c r="AC743" s="188"/>
      <c r="AD743" s="34"/>
      <c r="AE743" s="35" t="s">
        <v>52</v>
      </c>
      <c r="AF743" s="34">
        <v>30</v>
      </c>
      <c r="AG743" s="34">
        <v>30</v>
      </c>
      <c r="AH743" s="34"/>
      <c r="AI743" s="34"/>
    </row>
    <row r="744" s="16" customFormat="1" ht="105" hidden="1" customHeight="1" spans="1:35">
      <c r="A744" s="33">
        <v>490</v>
      </c>
      <c r="B744" s="34" t="s">
        <v>864</v>
      </c>
      <c r="C744" s="34" t="s">
        <v>1399</v>
      </c>
      <c r="D744" s="34" t="s">
        <v>2934</v>
      </c>
      <c r="E744" s="34" t="s">
        <v>3769</v>
      </c>
      <c r="F744" s="34" t="s">
        <v>223</v>
      </c>
      <c r="G744" s="34" t="s">
        <v>3770</v>
      </c>
      <c r="H744" s="34" t="s">
        <v>48</v>
      </c>
      <c r="I744" s="59" t="s">
        <v>4617</v>
      </c>
      <c r="J744" s="34">
        <v>30</v>
      </c>
      <c r="K744" s="34">
        <v>30</v>
      </c>
      <c r="L744" s="34"/>
      <c r="M744" s="34"/>
      <c r="N744" s="59" t="s">
        <v>3771</v>
      </c>
      <c r="O744" s="59"/>
      <c r="P744" s="158">
        <v>951</v>
      </c>
      <c r="Q744" s="34" t="s">
        <v>52</v>
      </c>
      <c r="R744" s="34" t="s">
        <v>52</v>
      </c>
      <c r="S744" s="34" t="s">
        <v>52</v>
      </c>
      <c r="T744" s="40" t="s">
        <v>2938</v>
      </c>
      <c r="U744" s="34" t="s">
        <v>228</v>
      </c>
      <c r="V744" s="34" t="s">
        <v>229</v>
      </c>
      <c r="W744" s="87">
        <v>13408705686</v>
      </c>
      <c r="X744" s="34" t="s">
        <v>56</v>
      </c>
      <c r="Y744" s="107">
        <v>45306</v>
      </c>
      <c r="Z744" s="107">
        <v>45655</v>
      </c>
      <c r="AA744" s="34"/>
      <c r="AB744" s="188" t="s">
        <v>2939</v>
      </c>
      <c r="AC744" s="188"/>
      <c r="AD744" s="34"/>
      <c r="AE744" s="35" t="s">
        <v>52</v>
      </c>
      <c r="AF744" s="34">
        <v>30</v>
      </c>
      <c r="AG744" s="34">
        <v>30</v>
      </c>
      <c r="AH744" s="34"/>
      <c r="AI744" s="34"/>
    </row>
    <row r="745" s="16" customFormat="1" ht="105" hidden="1" customHeight="1" spans="1:35">
      <c r="A745" s="34">
        <v>491</v>
      </c>
      <c r="B745" s="34" t="s">
        <v>864</v>
      </c>
      <c r="C745" s="34" t="s">
        <v>1399</v>
      </c>
      <c r="D745" s="34" t="s">
        <v>2934</v>
      </c>
      <c r="E745" s="34" t="s">
        <v>3772</v>
      </c>
      <c r="F745" s="34" t="s">
        <v>223</v>
      </c>
      <c r="G745" s="34" t="s">
        <v>3773</v>
      </c>
      <c r="H745" s="34" t="s">
        <v>48</v>
      </c>
      <c r="I745" s="59" t="s">
        <v>4617</v>
      </c>
      <c r="J745" s="34">
        <v>30</v>
      </c>
      <c r="K745" s="34">
        <v>30</v>
      </c>
      <c r="L745" s="34"/>
      <c r="M745" s="34"/>
      <c r="N745" s="59" t="s">
        <v>3774</v>
      </c>
      <c r="O745" s="59"/>
      <c r="P745" s="158">
        <v>481</v>
      </c>
      <c r="Q745" s="34" t="s">
        <v>52</v>
      </c>
      <c r="R745" s="34" t="s">
        <v>52</v>
      </c>
      <c r="S745" s="34" t="s">
        <v>52</v>
      </c>
      <c r="T745" s="40" t="s">
        <v>2938</v>
      </c>
      <c r="U745" s="34" t="s">
        <v>228</v>
      </c>
      <c r="V745" s="34" t="s">
        <v>229</v>
      </c>
      <c r="W745" s="87">
        <v>13408705686</v>
      </c>
      <c r="X745" s="34" t="s">
        <v>56</v>
      </c>
      <c r="Y745" s="107">
        <v>45307</v>
      </c>
      <c r="Z745" s="107">
        <v>45656</v>
      </c>
      <c r="AA745" s="34"/>
      <c r="AB745" s="188" t="s">
        <v>2939</v>
      </c>
      <c r="AC745" s="188"/>
      <c r="AD745" s="34"/>
      <c r="AE745" s="35" t="s">
        <v>52</v>
      </c>
      <c r="AF745" s="34">
        <v>30</v>
      </c>
      <c r="AG745" s="34">
        <v>30</v>
      </c>
      <c r="AH745" s="34"/>
      <c r="AI745" s="34"/>
    </row>
    <row r="746" s="16" customFormat="1" ht="89.25" hidden="1" spans="1:35">
      <c r="A746" s="34">
        <v>492</v>
      </c>
      <c r="B746" s="34" t="s">
        <v>864</v>
      </c>
      <c r="C746" s="34" t="s">
        <v>1399</v>
      </c>
      <c r="D746" s="34" t="s">
        <v>2934</v>
      </c>
      <c r="E746" s="34" t="s">
        <v>3775</v>
      </c>
      <c r="F746" s="34" t="s">
        <v>179</v>
      </c>
      <c r="G746" s="34" t="s">
        <v>3776</v>
      </c>
      <c r="H746" s="34" t="s">
        <v>48</v>
      </c>
      <c r="I746" s="59" t="s">
        <v>3777</v>
      </c>
      <c r="J746" s="34">
        <v>30</v>
      </c>
      <c r="K746" s="34">
        <v>30</v>
      </c>
      <c r="L746" s="34"/>
      <c r="M746" s="34"/>
      <c r="N746" s="59" t="s">
        <v>3778</v>
      </c>
      <c r="O746" s="59"/>
      <c r="P746" s="158">
        <v>1431</v>
      </c>
      <c r="Q746" s="34" t="s">
        <v>52</v>
      </c>
      <c r="R746" s="34" t="s">
        <v>52</v>
      </c>
      <c r="S746" s="34" t="s">
        <v>52</v>
      </c>
      <c r="T746" s="40" t="s">
        <v>2938</v>
      </c>
      <c r="U746" s="34" t="s">
        <v>184</v>
      </c>
      <c r="V746" s="34" t="s">
        <v>196</v>
      </c>
      <c r="W746" s="87">
        <v>13988995182</v>
      </c>
      <c r="X746" s="34" t="s">
        <v>56</v>
      </c>
      <c r="Y746" s="107">
        <v>45311</v>
      </c>
      <c r="Z746" s="107">
        <v>45657</v>
      </c>
      <c r="AA746" s="34"/>
      <c r="AB746" s="188" t="s">
        <v>2939</v>
      </c>
      <c r="AC746" s="188"/>
      <c r="AD746" s="34"/>
      <c r="AE746" s="35" t="s">
        <v>52</v>
      </c>
      <c r="AF746" s="34">
        <v>30</v>
      </c>
      <c r="AG746" s="34">
        <v>30</v>
      </c>
      <c r="AH746" s="34"/>
      <c r="AI746" s="34"/>
    </row>
    <row r="747" s="16" customFormat="1" ht="103" hidden="1" customHeight="1" spans="1:35">
      <c r="A747" s="33">
        <v>493</v>
      </c>
      <c r="B747" s="34" t="s">
        <v>864</v>
      </c>
      <c r="C747" s="34" t="s">
        <v>1399</v>
      </c>
      <c r="D747" s="34" t="s">
        <v>2934</v>
      </c>
      <c r="E747" s="34" t="s">
        <v>3779</v>
      </c>
      <c r="F747" s="34" t="s">
        <v>179</v>
      </c>
      <c r="G747" s="34" t="s">
        <v>3780</v>
      </c>
      <c r="H747" s="34" t="s">
        <v>48</v>
      </c>
      <c r="I747" s="59" t="s">
        <v>3781</v>
      </c>
      <c r="J747" s="34">
        <v>30</v>
      </c>
      <c r="K747" s="34">
        <v>30</v>
      </c>
      <c r="L747" s="34"/>
      <c r="M747" s="34"/>
      <c r="N747" s="59" t="s">
        <v>3782</v>
      </c>
      <c r="O747" s="59"/>
      <c r="P747" s="158">
        <v>661</v>
      </c>
      <c r="Q747" s="34" t="s">
        <v>52</v>
      </c>
      <c r="R747" s="34" t="s">
        <v>52</v>
      </c>
      <c r="S747" s="34" t="s">
        <v>52</v>
      </c>
      <c r="T747" s="40" t="s">
        <v>2938</v>
      </c>
      <c r="U747" s="34" t="s">
        <v>184</v>
      </c>
      <c r="V747" s="34" t="s">
        <v>196</v>
      </c>
      <c r="W747" s="87">
        <v>13988995182</v>
      </c>
      <c r="X747" s="34" t="s">
        <v>56</v>
      </c>
      <c r="Y747" s="107">
        <v>45316</v>
      </c>
      <c r="Z747" s="107">
        <v>45657</v>
      </c>
      <c r="AA747" s="34"/>
      <c r="AB747" s="188" t="s">
        <v>2939</v>
      </c>
      <c r="AC747" s="188"/>
      <c r="AD747" s="34"/>
      <c r="AE747" s="35" t="s">
        <v>52</v>
      </c>
      <c r="AF747" s="34">
        <v>30</v>
      </c>
      <c r="AG747" s="34">
        <v>30</v>
      </c>
      <c r="AH747" s="34"/>
      <c r="AI747" s="34"/>
    </row>
    <row r="748" s="16" customFormat="1" ht="89.25" hidden="1" spans="1:35">
      <c r="A748" s="34">
        <v>494</v>
      </c>
      <c r="B748" s="34" t="s">
        <v>864</v>
      </c>
      <c r="C748" s="34" t="s">
        <v>1399</v>
      </c>
      <c r="D748" s="34" t="s">
        <v>2934</v>
      </c>
      <c r="E748" s="34" t="s">
        <v>3784</v>
      </c>
      <c r="F748" s="34" t="s">
        <v>198</v>
      </c>
      <c r="G748" s="34" t="s">
        <v>4618</v>
      </c>
      <c r="H748" s="34" t="s">
        <v>48</v>
      </c>
      <c r="I748" s="59" t="s">
        <v>3261</v>
      </c>
      <c r="J748" s="34">
        <v>30</v>
      </c>
      <c r="K748" s="34">
        <v>30</v>
      </c>
      <c r="L748" s="34"/>
      <c r="M748" s="34"/>
      <c r="N748" s="59" t="s">
        <v>3785</v>
      </c>
      <c r="O748" s="59"/>
      <c r="P748" s="158">
        <v>1527</v>
      </c>
      <c r="Q748" s="34" t="s">
        <v>52</v>
      </c>
      <c r="R748" s="34" t="s">
        <v>52</v>
      </c>
      <c r="S748" s="34" t="s">
        <v>52</v>
      </c>
      <c r="T748" s="40" t="s">
        <v>2938</v>
      </c>
      <c r="U748" s="34" t="s">
        <v>203</v>
      </c>
      <c r="V748" s="34" t="s">
        <v>204</v>
      </c>
      <c r="W748" s="87">
        <v>15887905588</v>
      </c>
      <c r="X748" s="34" t="s">
        <v>56</v>
      </c>
      <c r="Y748" s="107">
        <v>45320</v>
      </c>
      <c r="Z748" s="107">
        <v>45657</v>
      </c>
      <c r="AA748" s="34"/>
      <c r="AB748" s="188" t="s">
        <v>2939</v>
      </c>
      <c r="AC748" s="188"/>
      <c r="AD748" s="34"/>
      <c r="AE748" s="35" t="s">
        <v>52</v>
      </c>
      <c r="AF748" s="34">
        <v>30</v>
      </c>
      <c r="AG748" s="34">
        <v>30</v>
      </c>
      <c r="AH748" s="34"/>
      <c r="AI748" s="34"/>
    </row>
    <row r="749" s="16" customFormat="1" ht="89.25" hidden="1" spans="1:35">
      <c r="A749" s="34">
        <v>495</v>
      </c>
      <c r="B749" s="34" t="s">
        <v>864</v>
      </c>
      <c r="C749" s="34" t="s">
        <v>1399</v>
      </c>
      <c r="D749" s="34" t="s">
        <v>2934</v>
      </c>
      <c r="E749" s="34" t="s">
        <v>3786</v>
      </c>
      <c r="F749" s="34" t="s">
        <v>198</v>
      </c>
      <c r="G749" s="34" t="s">
        <v>4619</v>
      </c>
      <c r="H749" s="34" t="s">
        <v>48</v>
      </c>
      <c r="I749" s="59" t="s">
        <v>3261</v>
      </c>
      <c r="J749" s="34">
        <v>30</v>
      </c>
      <c r="K749" s="34">
        <v>30</v>
      </c>
      <c r="L749" s="34"/>
      <c r="M749" s="34"/>
      <c r="N749" s="59" t="s">
        <v>3788</v>
      </c>
      <c r="O749" s="59"/>
      <c r="P749" s="158">
        <v>728</v>
      </c>
      <c r="Q749" s="34" t="s">
        <v>52</v>
      </c>
      <c r="R749" s="34" t="s">
        <v>52</v>
      </c>
      <c r="S749" s="34" t="s">
        <v>52</v>
      </c>
      <c r="T749" s="40" t="s">
        <v>2938</v>
      </c>
      <c r="U749" s="34" t="s">
        <v>203</v>
      </c>
      <c r="V749" s="34" t="s">
        <v>204</v>
      </c>
      <c r="W749" s="87">
        <v>15887905588</v>
      </c>
      <c r="X749" s="34" t="s">
        <v>56</v>
      </c>
      <c r="Y749" s="107">
        <v>45321</v>
      </c>
      <c r="Z749" s="107">
        <v>45657</v>
      </c>
      <c r="AA749" s="34"/>
      <c r="AB749" s="188" t="s">
        <v>2939</v>
      </c>
      <c r="AC749" s="188"/>
      <c r="AD749" s="34"/>
      <c r="AE749" s="35" t="s">
        <v>52</v>
      </c>
      <c r="AF749" s="34">
        <v>30</v>
      </c>
      <c r="AG749" s="34">
        <v>30</v>
      </c>
      <c r="AH749" s="34"/>
      <c r="AI749" s="34"/>
    </row>
    <row r="750" s="16" customFormat="1" ht="89.25" hidden="1" spans="1:35">
      <c r="A750" s="33">
        <v>496</v>
      </c>
      <c r="B750" s="34" t="s">
        <v>864</v>
      </c>
      <c r="C750" s="34" t="s">
        <v>1399</v>
      </c>
      <c r="D750" s="34" t="s">
        <v>2934</v>
      </c>
      <c r="E750" s="34" t="s">
        <v>3789</v>
      </c>
      <c r="F750" s="34" t="s">
        <v>198</v>
      </c>
      <c r="G750" s="34" t="s">
        <v>4620</v>
      </c>
      <c r="H750" s="34" t="s">
        <v>48</v>
      </c>
      <c r="I750" s="59" t="s">
        <v>3261</v>
      </c>
      <c r="J750" s="34">
        <v>30</v>
      </c>
      <c r="K750" s="34">
        <v>30</v>
      </c>
      <c r="L750" s="34"/>
      <c r="M750" s="34"/>
      <c r="N750" s="59" t="s">
        <v>3791</v>
      </c>
      <c r="O750" s="59"/>
      <c r="P750" s="158">
        <v>3161</v>
      </c>
      <c r="Q750" s="34" t="s">
        <v>52</v>
      </c>
      <c r="R750" s="34" t="s">
        <v>52</v>
      </c>
      <c r="S750" s="34" t="s">
        <v>52</v>
      </c>
      <c r="T750" s="40" t="s">
        <v>2938</v>
      </c>
      <c r="U750" s="34" t="s">
        <v>203</v>
      </c>
      <c r="V750" s="34" t="s">
        <v>204</v>
      </c>
      <c r="W750" s="87">
        <v>15887905588</v>
      </c>
      <c r="X750" s="34" t="s">
        <v>56</v>
      </c>
      <c r="Y750" s="107">
        <v>45322</v>
      </c>
      <c r="Z750" s="107">
        <v>45657</v>
      </c>
      <c r="AA750" s="34"/>
      <c r="AB750" s="188" t="s">
        <v>2939</v>
      </c>
      <c r="AC750" s="188"/>
      <c r="AD750" s="34"/>
      <c r="AE750" s="35" t="s">
        <v>52</v>
      </c>
      <c r="AF750" s="34">
        <v>30</v>
      </c>
      <c r="AG750" s="34">
        <v>30</v>
      </c>
      <c r="AH750" s="34"/>
      <c r="AI750" s="34"/>
    </row>
    <row r="751" s="16" customFormat="1" ht="89.25" hidden="1" spans="1:35">
      <c r="A751" s="34">
        <v>497</v>
      </c>
      <c r="B751" s="34" t="s">
        <v>864</v>
      </c>
      <c r="C751" s="34" t="s">
        <v>1399</v>
      </c>
      <c r="D751" s="34" t="s">
        <v>2934</v>
      </c>
      <c r="E751" s="34" t="s">
        <v>3792</v>
      </c>
      <c r="F751" s="34" t="s">
        <v>121</v>
      </c>
      <c r="G751" s="34" t="s">
        <v>4621</v>
      </c>
      <c r="H751" s="34" t="s">
        <v>48</v>
      </c>
      <c r="I751" s="59" t="s">
        <v>3794</v>
      </c>
      <c r="J751" s="34">
        <v>30</v>
      </c>
      <c r="K751" s="34">
        <v>30</v>
      </c>
      <c r="L751" s="34"/>
      <c r="M751" s="34"/>
      <c r="N751" s="59" t="s">
        <v>3795</v>
      </c>
      <c r="O751" s="59"/>
      <c r="P751" s="158">
        <v>1131</v>
      </c>
      <c r="Q751" s="34" t="s">
        <v>52</v>
      </c>
      <c r="R751" s="34" t="s">
        <v>52</v>
      </c>
      <c r="S751" s="34" t="s">
        <v>52</v>
      </c>
      <c r="T751" s="40" t="s">
        <v>2938</v>
      </c>
      <c r="U751" s="34" t="s">
        <v>125</v>
      </c>
      <c r="V751" s="34" t="s">
        <v>126</v>
      </c>
      <c r="W751" s="87">
        <v>18725485666</v>
      </c>
      <c r="X751" s="34" t="s">
        <v>56</v>
      </c>
      <c r="Y751" s="107">
        <v>45322</v>
      </c>
      <c r="Z751" s="107">
        <v>45657</v>
      </c>
      <c r="AA751" s="34"/>
      <c r="AB751" s="188" t="s">
        <v>2939</v>
      </c>
      <c r="AC751" s="188"/>
      <c r="AD751" s="34"/>
      <c r="AE751" s="35" t="s">
        <v>52</v>
      </c>
      <c r="AF751" s="34">
        <v>30</v>
      </c>
      <c r="AG751" s="34">
        <v>30</v>
      </c>
      <c r="AH751" s="34"/>
      <c r="AI751" s="34"/>
    </row>
    <row r="752" s="16" customFormat="1" ht="115" hidden="1" customHeight="1" spans="1:35">
      <c r="A752" s="34">
        <v>498</v>
      </c>
      <c r="B752" s="34" t="s">
        <v>864</v>
      </c>
      <c r="C752" s="34" t="s">
        <v>1399</v>
      </c>
      <c r="D752" s="34" t="s">
        <v>2934</v>
      </c>
      <c r="E752" s="34" t="s">
        <v>3796</v>
      </c>
      <c r="F752" s="34" t="s">
        <v>121</v>
      </c>
      <c r="G752" s="34" t="s">
        <v>3797</v>
      </c>
      <c r="H752" s="34" t="s">
        <v>48</v>
      </c>
      <c r="I752" s="59" t="s">
        <v>3798</v>
      </c>
      <c r="J752" s="34">
        <v>30</v>
      </c>
      <c r="K752" s="34">
        <v>30</v>
      </c>
      <c r="L752" s="34"/>
      <c r="M752" s="34"/>
      <c r="N752" s="59" t="s">
        <v>3799</v>
      </c>
      <c r="O752" s="59"/>
      <c r="P752" s="158">
        <v>1691</v>
      </c>
      <c r="Q752" s="34" t="s">
        <v>52</v>
      </c>
      <c r="R752" s="34" t="s">
        <v>52</v>
      </c>
      <c r="S752" s="34" t="s">
        <v>52</v>
      </c>
      <c r="T752" s="40" t="s">
        <v>2938</v>
      </c>
      <c r="U752" s="34" t="s">
        <v>125</v>
      </c>
      <c r="V752" s="34" t="s">
        <v>126</v>
      </c>
      <c r="W752" s="87">
        <v>18725485666</v>
      </c>
      <c r="X752" s="34" t="s">
        <v>56</v>
      </c>
      <c r="Y752" s="107">
        <v>45322</v>
      </c>
      <c r="Z752" s="107">
        <v>45657</v>
      </c>
      <c r="AA752" s="34"/>
      <c r="AB752" s="188" t="s">
        <v>2939</v>
      </c>
      <c r="AC752" s="188"/>
      <c r="AD752" s="34"/>
      <c r="AE752" s="35" t="s">
        <v>52</v>
      </c>
      <c r="AF752" s="34">
        <v>30</v>
      </c>
      <c r="AG752" s="34">
        <v>30</v>
      </c>
      <c r="AH752" s="34"/>
      <c r="AI752" s="34"/>
    </row>
    <row r="753" s="16" customFormat="1" ht="115" hidden="1" customHeight="1" spans="1:35">
      <c r="A753" s="33">
        <v>499</v>
      </c>
      <c r="B753" s="34" t="s">
        <v>864</v>
      </c>
      <c r="C753" s="34" t="s">
        <v>1399</v>
      </c>
      <c r="D753" s="34" t="s">
        <v>2934</v>
      </c>
      <c r="E753" s="34" t="s">
        <v>3800</v>
      </c>
      <c r="F753" s="34" t="s">
        <v>121</v>
      </c>
      <c r="G753" s="34" t="s">
        <v>3801</v>
      </c>
      <c r="H753" s="34" t="s">
        <v>48</v>
      </c>
      <c r="I753" s="59" t="s">
        <v>3317</v>
      </c>
      <c r="J753" s="34">
        <v>30</v>
      </c>
      <c r="K753" s="34">
        <v>30</v>
      </c>
      <c r="L753" s="34"/>
      <c r="M753" s="34"/>
      <c r="N753" s="59" t="s">
        <v>3802</v>
      </c>
      <c r="O753" s="59"/>
      <c r="P753" s="158">
        <v>1597</v>
      </c>
      <c r="Q753" s="34" t="s">
        <v>52</v>
      </c>
      <c r="R753" s="34" t="s">
        <v>52</v>
      </c>
      <c r="S753" s="34" t="s">
        <v>52</v>
      </c>
      <c r="T753" s="40" t="s">
        <v>2938</v>
      </c>
      <c r="U753" s="34" t="s">
        <v>125</v>
      </c>
      <c r="V753" s="34" t="s">
        <v>126</v>
      </c>
      <c r="W753" s="87">
        <v>18725485666</v>
      </c>
      <c r="X753" s="34" t="s">
        <v>56</v>
      </c>
      <c r="Y753" s="107">
        <v>45322</v>
      </c>
      <c r="Z753" s="107">
        <v>45657</v>
      </c>
      <c r="AA753" s="34"/>
      <c r="AB753" s="188" t="s">
        <v>2939</v>
      </c>
      <c r="AC753" s="188"/>
      <c r="AD753" s="34"/>
      <c r="AE753" s="35" t="s">
        <v>52</v>
      </c>
      <c r="AF753" s="34">
        <v>30</v>
      </c>
      <c r="AG753" s="34">
        <v>30</v>
      </c>
      <c r="AH753" s="34"/>
      <c r="AI753" s="34"/>
    </row>
    <row r="754" s="16" customFormat="1" ht="105" hidden="1" customHeight="1" spans="1:35">
      <c r="A754" s="34">
        <v>500</v>
      </c>
      <c r="B754" s="34" t="s">
        <v>864</v>
      </c>
      <c r="C754" s="34" t="s">
        <v>1399</v>
      </c>
      <c r="D754" s="34" t="s">
        <v>2934</v>
      </c>
      <c r="E754" s="34" t="s">
        <v>3803</v>
      </c>
      <c r="F754" s="34" t="s">
        <v>138</v>
      </c>
      <c r="G754" s="34" t="s">
        <v>4622</v>
      </c>
      <c r="H754" s="34" t="s">
        <v>48</v>
      </c>
      <c r="I754" s="59" t="s">
        <v>4623</v>
      </c>
      <c r="J754" s="34">
        <v>30</v>
      </c>
      <c r="K754" s="34">
        <v>30</v>
      </c>
      <c r="L754" s="34"/>
      <c r="M754" s="34"/>
      <c r="N754" s="59" t="s">
        <v>3806</v>
      </c>
      <c r="O754" s="59"/>
      <c r="P754" s="158">
        <v>634</v>
      </c>
      <c r="Q754" s="34" t="s">
        <v>52</v>
      </c>
      <c r="R754" s="34" t="s">
        <v>52</v>
      </c>
      <c r="S754" s="34" t="s">
        <v>52</v>
      </c>
      <c r="T754" s="40" t="s">
        <v>2938</v>
      </c>
      <c r="U754" s="34" t="s">
        <v>143</v>
      </c>
      <c r="V754" s="34" t="s">
        <v>144</v>
      </c>
      <c r="W754" s="87">
        <v>18287487666</v>
      </c>
      <c r="X754" s="34" t="s">
        <v>56</v>
      </c>
      <c r="Y754" s="107">
        <v>45352</v>
      </c>
      <c r="Z754" s="107">
        <v>45657</v>
      </c>
      <c r="AA754" s="34"/>
      <c r="AB754" s="188" t="s">
        <v>2939</v>
      </c>
      <c r="AC754" s="188"/>
      <c r="AD754" s="34"/>
      <c r="AE754" s="35" t="s">
        <v>52</v>
      </c>
      <c r="AF754" s="34">
        <v>30</v>
      </c>
      <c r="AG754" s="34">
        <v>30</v>
      </c>
      <c r="AH754" s="34"/>
      <c r="AI754" s="34"/>
    </row>
    <row r="755" s="16" customFormat="1" ht="113" hidden="1" customHeight="1" spans="1:35">
      <c r="A755" s="34">
        <v>501</v>
      </c>
      <c r="B755" s="34" t="s">
        <v>864</v>
      </c>
      <c r="C755" s="34" t="s">
        <v>865</v>
      </c>
      <c r="D755" s="34" t="s">
        <v>4624</v>
      </c>
      <c r="E755" s="34" t="s">
        <v>3807</v>
      </c>
      <c r="F755" s="34" t="s">
        <v>138</v>
      </c>
      <c r="G755" s="36" t="s">
        <v>3808</v>
      </c>
      <c r="H755" s="34" t="s">
        <v>48</v>
      </c>
      <c r="I755" s="59" t="s">
        <v>4625</v>
      </c>
      <c r="J755" s="34">
        <v>100</v>
      </c>
      <c r="K755" s="34">
        <v>100</v>
      </c>
      <c r="L755" s="34"/>
      <c r="M755" s="34"/>
      <c r="N755" s="59" t="s">
        <v>3810</v>
      </c>
      <c r="O755" s="59"/>
      <c r="P755" s="156" t="s">
        <v>3811</v>
      </c>
      <c r="Q755" s="34" t="s">
        <v>52</v>
      </c>
      <c r="R755" s="34" t="s">
        <v>52</v>
      </c>
      <c r="S755" s="34" t="s">
        <v>52</v>
      </c>
      <c r="T755" s="40" t="s">
        <v>2938</v>
      </c>
      <c r="U755" s="34" t="s">
        <v>143</v>
      </c>
      <c r="V755" s="34" t="s">
        <v>144</v>
      </c>
      <c r="W755" s="87">
        <v>18287487666</v>
      </c>
      <c r="X755" s="34" t="s">
        <v>56</v>
      </c>
      <c r="Y755" s="107">
        <v>45392</v>
      </c>
      <c r="Z755" s="107">
        <v>45636</v>
      </c>
      <c r="AA755" s="34"/>
      <c r="AB755" s="188" t="s">
        <v>2939</v>
      </c>
      <c r="AC755" s="188"/>
      <c r="AD755" s="46" t="s">
        <v>4626</v>
      </c>
      <c r="AE755" s="35" t="s">
        <v>52</v>
      </c>
      <c r="AF755" s="34">
        <v>100</v>
      </c>
      <c r="AG755" s="34">
        <v>100</v>
      </c>
      <c r="AH755" s="34"/>
      <c r="AI755" s="34"/>
    </row>
    <row r="756" s="16" customFormat="1" ht="105" hidden="1" customHeight="1" spans="1:35">
      <c r="A756" s="33">
        <v>502</v>
      </c>
      <c r="B756" s="34" t="s">
        <v>864</v>
      </c>
      <c r="C756" s="34" t="s">
        <v>1399</v>
      </c>
      <c r="D756" s="34" t="s">
        <v>2934</v>
      </c>
      <c r="E756" s="34" t="s">
        <v>3813</v>
      </c>
      <c r="F756" s="34" t="s">
        <v>138</v>
      </c>
      <c r="G756" s="34" t="s">
        <v>4627</v>
      </c>
      <c r="H756" s="34" t="s">
        <v>48</v>
      </c>
      <c r="I756" s="59" t="s">
        <v>4628</v>
      </c>
      <c r="J756" s="34">
        <v>30</v>
      </c>
      <c r="K756" s="34">
        <v>30</v>
      </c>
      <c r="L756" s="34"/>
      <c r="M756" s="34"/>
      <c r="N756" s="59" t="s">
        <v>3816</v>
      </c>
      <c r="O756" s="59"/>
      <c r="P756" s="158">
        <v>23</v>
      </c>
      <c r="Q756" s="34" t="s">
        <v>52</v>
      </c>
      <c r="R756" s="34" t="s">
        <v>52</v>
      </c>
      <c r="S756" s="34" t="s">
        <v>52</v>
      </c>
      <c r="T756" s="40" t="s">
        <v>2938</v>
      </c>
      <c r="U756" s="34" t="s">
        <v>143</v>
      </c>
      <c r="V756" s="34" t="s">
        <v>144</v>
      </c>
      <c r="W756" s="87">
        <v>18287487666</v>
      </c>
      <c r="X756" s="34" t="s">
        <v>56</v>
      </c>
      <c r="Y756" s="107">
        <v>45352</v>
      </c>
      <c r="Z756" s="107">
        <v>45657</v>
      </c>
      <c r="AA756" s="34"/>
      <c r="AB756" s="188" t="s">
        <v>2939</v>
      </c>
      <c r="AC756" s="188"/>
      <c r="AD756" s="34"/>
      <c r="AE756" s="35" t="s">
        <v>52</v>
      </c>
      <c r="AF756" s="34">
        <v>30</v>
      </c>
      <c r="AG756" s="34">
        <v>30</v>
      </c>
      <c r="AH756" s="34"/>
      <c r="AI756" s="34"/>
    </row>
    <row r="757" s="16" customFormat="1" ht="105" hidden="1" customHeight="1" spans="1:35">
      <c r="A757" s="34">
        <v>503</v>
      </c>
      <c r="B757" s="34" t="s">
        <v>864</v>
      </c>
      <c r="C757" s="34" t="s">
        <v>1399</v>
      </c>
      <c r="D757" s="34" t="s">
        <v>2934</v>
      </c>
      <c r="E757" s="34" t="s">
        <v>3817</v>
      </c>
      <c r="F757" s="34" t="s">
        <v>68</v>
      </c>
      <c r="G757" s="34" t="s">
        <v>3818</v>
      </c>
      <c r="H757" s="34" t="s">
        <v>48</v>
      </c>
      <c r="I757" s="59" t="s">
        <v>4629</v>
      </c>
      <c r="J757" s="34">
        <v>30</v>
      </c>
      <c r="K757" s="34">
        <v>30</v>
      </c>
      <c r="L757" s="34"/>
      <c r="M757" s="34"/>
      <c r="N757" s="59" t="s">
        <v>3819</v>
      </c>
      <c r="O757" s="59"/>
      <c r="P757" s="158">
        <v>1557</v>
      </c>
      <c r="Q757" s="34" t="s">
        <v>52</v>
      </c>
      <c r="R757" s="34" t="s">
        <v>52</v>
      </c>
      <c r="S757" s="34" t="s">
        <v>52</v>
      </c>
      <c r="T757" s="40" t="s">
        <v>2938</v>
      </c>
      <c r="U757" s="34" t="s">
        <v>363</v>
      </c>
      <c r="V757" s="34" t="s">
        <v>364</v>
      </c>
      <c r="W757" s="87">
        <v>15924765188</v>
      </c>
      <c r="X757" s="34" t="s">
        <v>56</v>
      </c>
      <c r="Y757" s="107">
        <v>45352</v>
      </c>
      <c r="Z757" s="107">
        <v>45657</v>
      </c>
      <c r="AA757" s="34"/>
      <c r="AB757" s="188" t="s">
        <v>2939</v>
      </c>
      <c r="AC757" s="188"/>
      <c r="AD757" s="34"/>
      <c r="AE757" s="35" t="s">
        <v>52</v>
      </c>
      <c r="AF757" s="34">
        <v>30</v>
      </c>
      <c r="AG757" s="34">
        <v>30</v>
      </c>
      <c r="AH757" s="34"/>
      <c r="AI757" s="34"/>
    </row>
    <row r="758" s="16" customFormat="1" ht="105" hidden="1" customHeight="1" spans="1:35">
      <c r="A758" s="34">
        <v>504</v>
      </c>
      <c r="B758" s="34" t="s">
        <v>864</v>
      </c>
      <c r="C758" s="34" t="s">
        <v>1399</v>
      </c>
      <c r="D758" s="34" t="s">
        <v>2934</v>
      </c>
      <c r="E758" s="34" t="s">
        <v>3820</v>
      </c>
      <c r="F758" s="34" t="s">
        <v>68</v>
      </c>
      <c r="G758" s="34" t="s">
        <v>1841</v>
      </c>
      <c r="H758" s="34" t="s">
        <v>48</v>
      </c>
      <c r="I758" s="59" t="s">
        <v>4630</v>
      </c>
      <c r="J758" s="34">
        <v>30</v>
      </c>
      <c r="K758" s="34">
        <v>30</v>
      </c>
      <c r="L758" s="34"/>
      <c r="M758" s="34"/>
      <c r="N758" s="59" t="s">
        <v>3822</v>
      </c>
      <c r="O758" s="59"/>
      <c r="P758" s="158">
        <v>2284</v>
      </c>
      <c r="Q758" s="34" t="s">
        <v>52</v>
      </c>
      <c r="R758" s="34" t="s">
        <v>52</v>
      </c>
      <c r="S758" s="34" t="s">
        <v>52</v>
      </c>
      <c r="T758" s="40" t="s">
        <v>2938</v>
      </c>
      <c r="U758" s="34" t="s">
        <v>363</v>
      </c>
      <c r="V758" s="34" t="s">
        <v>364</v>
      </c>
      <c r="W758" s="87">
        <v>15924765188</v>
      </c>
      <c r="X758" s="34" t="s">
        <v>56</v>
      </c>
      <c r="Y758" s="107">
        <v>45292</v>
      </c>
      <c r="Z758" s="107">
        <v>45627</v>
      </c>
      <c r="AA758" s="34"/>
      <c r="AB758" s="188" t="s">
        <v>2939</v>
      </c>
      <c r="AC758" s="188"/>
      <c r="AD758" s="34"/>
      <c r="AE758" s="35" t="s">
        <v>52</v>
      </c>
      <c r="AF758" s="34">
        <v>30</v>
      </c>
      <c r="AG758" s="34">
        <v>30</v>
      </c>
      <c r="AH758" s="34"/>
      <c r="AI758" s="34"/>
    </row>
    <row r="759" s="16" customFormat="1" ht="105" hidden="1" customHeight="1" spans="1:35">
      <c r="A759" s="33">
        <v>505</v>
      </c>
      <c r="B759" s="34" t="s">
        <v>864</v>
      </c>
      <c r="C759" s="34" t="s">
        <v>1399</v>
      </c>
      <c r="D759" s="34" t="s">
        <v>2934</v>
      </c>
      <c r="E759" s="34" t="s">
        <v>3823</v>
      </c>
      <c r="F759" s="34" t="s">
        <v>366</v>
      </c>
      <c r="G759" s="34" t="s">
        <v>3824</v>
      </c>
      <c r="H759" s="34" t="s">
        <v>48</v>
      </c>
      <c r="I759" s="59" t="s">
        <v>4631</v>
      </c>
      <c r="J759" s="34">
        <v>30</v>
      </c>
      <c r="K759" s="34">
        <v>30</v>
      </c>
      <c r="L759" s="34"/>
      <c r="M759" s="34"/>
      <c r="N759" s="59" t="s">
        <v>3826</v>
      </c>
      <c r="O759" s="59"/>
      <c r="P759" s="158">
        <v>1532</v>
      </c>
      <c r="Q759" s="34" t="s">
        <v>52</v>
      </c>
      <c r="R759" s="34" t="s">
        <v>52</v>
      </c>
      <c r="S759" s="34" t="s">
        <v>52</v>
      </c>
      <c r="T759" s="40" t="s">
        <v>2938</v>
      </c>
      <c r="U759" s="34" t="s">
        <v>371</v>
      </c>
      <c r="V759" s="34" t="s">
        <v>372</v>
      </c>
      <c r="W759" s="87">
        <v>13988998197</v>
      </c>
      <c r="X759" s="34" t="s">
        <v>56</v>
      </c>
      <c r="Y759" s="107">
        <v>45323</v>
      </c>
      <c r="Z759" s="107">
        <v>45597</v>
      </c>
      <c r="AA759" s="34"/>
      <c r="AB759" s="188" t="s">
        <v>2939</v>
      </c>
      <c r="AC759" s="188"/>
      <c r="AD759" s="34"/>
      <c r="AE759" s="35" t="s">
        <v>52</v>
      </c>
      <c r="AF759" s="34">
        <v>30</v>
      </c>
      <c r="AG759" s="34">
        <v>30</v>
      </c>
      <c r="AH759" s="34"/>
      <c r="AI759" s="34"/>
    </row>
    <row r="760" s="16" customFormat="1" ht="105" hidden="1" customHeight="1" spans="1:35">
      <c r="A760" s="34">
        <v>506</v>
      </c>
      <c r="B760" s="34" t="s">
        <v>864</v>
      </c>
      <c r="C760" s="34" t="s">
        <v>1399</v>
      </c>
      <c r="D760" s="34" t="s">
        <v>2934</v>
      </c>
      <c r="E760" s="34" t="s">
        <v>3827</v>
      </c>
      <c r="F760" s="34" t="s">
        <v>366</v>
      </c>
      <c r="G760" s="34" t="s">
        <v>3828</v>
      </c>
      <c r="H760" s="34" t="s">
        <v>48</v>
      </c>
      <c r="I760" s="59" t="s">
        <v>4632</v>
      </c>
      <c r="J760" s="34">
        <v>30</v>
      </c>
      <c r="K760" s="34">
        <v>30</v>
      </c>
      <c r="L760" s="34"/>
      <c r="M760" s="34"/>
      <c r="N760" s="59" t="s">
        <v>3829</v>
      </c>
      <c r="O760" s="59"/>
      <c r="P760" s="158">
        <v>1999</v>
      </c>
      <c r="Q760" s="34" t="s">
        <v>52</v>
      </c>
      <c r="R760" s="34" t="s">
        <v>52</v>
      </c>
      <c r="S760" s="34" t="s">
        <v>52</v>
      </c>
      <c r="T760" s="40" t="s">
        <v>2938</v>
      </c>
      <c r="U760" s="34" t="s">
        <v>371</v>
      </c>
      <c r="V760" s="34" t="s">
        <v>372</v>
      </c>
      <c r="W760" s="87">
        <v>13988998197</v>
      </c>
      <c r="X760" s="34" t="s">
        <v>56</v>
      </c>
      <c r="Y760" s="107">
        <v>45324</v>
      </c>
      <c r="Z760" s="107">
        <v>45598</v>
      </c>
      <c r="AA760" s="34"/>
      <c r="AB760" s="188" t="s">
        <v>2939</v>
      </c>
      <c r="AC760" s="188"/>
      <c r="AD760" s="34"/>
      <c r="AE760" s="35" t="s">
        <v>52</v>
      </c>
      <c r="AF760" s="34">
        <v>30</v>
      </c>
      <c r="AG760" s="34">
        <v>30</v>
      </c>
      <c r="AH760" s="34"/>
      <c r="AI760" s="34"/>
    </row>
    <row r="761" s="16" customFormat="1" ht="105" hidden="1" customHeight="1" spans="1:35">
      <c r="A761" s="34">
        <v>507</v>
      </c>
      <c r="B761" s="34" t="s">
        <v>864</v>
      </c>
      <c r="C761" s="34" t="s">
        <v>1399</v>
      </c>
      <c r="D761" s="34" t="s">
        <v>2934</v>
      </c>
      <c r="E761" s="34" t="s">
        <v>3830</v>
      </c>
      <c r="F761" s="34" t="s">
        <v>270</v>
      </c>
      <c r="G761" s="34" t="s">
        <v>4633</v>
      </c>
      <c r="H761" s="34" t="s">
        <v>48</v>
      </c>
      <c r="I761" s="59" t="s">
        <v>4634</v>
      </c>
      <c r="J761" s="34">
        <v>30</v>
      </c>
      <c r="K761" s="34">
        <v>30</v>
      </c>
      <c r="L761" s="34"/>
      <c r="M761" s="34"/>
      <c r="N761" s="59" t="s">
        <v>3833</v>
      </c>
      <c r="O761" s="59"/>
      <c r="P761" s="158">
        <v>1487</v>
      </c>
      <c r="Q761" s="34" t="s">
        <v>52</v>
      </c>
      <c r="R761" s="34" t="s">
        <v>52</v>
      </c>
      <c r="S761" s="34" t="s">
        <v>52</v>
      </c>
      <c r="T761" s="40" t="s">
        <v>2938</v>
      </c>
      <c r="U761" s="34" t="s">
        <v>275</v>
      </c>
      <c r="V761" s="34" t="s">
        <v>276</v>
      </c>
      <c r="W761" s="87">
        <v>13769765966</v>
      </c>
      <c r="X761" s="34" t="s">
        <v>56</v>
      </c>
      <c r="Y761" s="107">
        <v>45292</v>
      </c>
      <c r="Z761" s="107">
        <v>45638</v>
      </c>
      <c r="AA761" s="34"/>
      <c r="AB761" s="188" t="s">
        <v>2939</v>
      </c>
      <c r="AC761" s="188"/>
      <c r="AD761" s="34"/>
      <c r="AE761" s="35" t="s">
        <v>52</v>
      </c>
      <c r="AF761" s="34">
        <v>30</v>
      </c>
      <c r="AG761" s="34">
        <v>30</v>
      </c>
      <c r="AH761" s="34"/>
      <c r="AI761" s="34"/>
    </row>
    <row r="762" s="16" customFormat="1" ht="105" hidden="1" customHeight="1" spans="1:35">
      <c r="A762" s="33">
        <v>508</v>
      </c>
      <c r="B762" s="34" t="s">
        <v>864</v>
      </c>
      <c r="C762" s="34" t="s">
        <v>1399</v>
      </c>
      <c r="D762" s="34" t="s">
        <v>2934</v>
      </c>
      <c r="E762" s="34" t="s">
        <v>3834</v>
      </c>
      <c r="F762" s="34" t="s">
        <v>270</v>
      </c>
      <c r="G762" s="34" t="s">
        <v>4635</v>
      </c>
      <c r="H762" s="34" t="s">
        <v>48</v>
      </c>
      <c r="I762" s="59" t="s">
        <v>4636</v>
      </c>
      <c r="J762" s="34">
        <v>30</v>
      </c>
      <c r="K762" s="34">
        <v>30</v>
      </c>
      <c r="L762" s="34"/>
      <c r="M762" s="34"/>
      <c r="N762" s="59" t="s">
        <v>3837</v>
      </c>
      <c r="O762" s="59"/>
      <c r="P762" s="158">
        <v>1805</v>
      </c>
      <c r="Q762" s="34" t="s">
        <v>52</v>
      </c>
      <c r="R762" s="34" t="s">
        <v>52</v>
      </c>
      <c r="S762" s="34" t="s">
        <v>52</v>
      </c>
      <c r="T762" s="40" t="s">
        <v>2938</v>
      </c>
      <c r="U762" s="34" t="s">
        <v>275</v>
      </c>
      <c r="V762" s="34" t="s">
        <v>276</v>
      </c>
      <c r="W762" s="87">
        <v>13769765966</v>
      </c>
      <c r="X762" s="34" t="s">
        <v>56</v>
      </c>
      <c r="Y762" s="107">
        <v>45292</v>
      </c>
      <c r="Z762" s="107">
        <v>45638</v>
      </c>
      <c r="AA762" s="34"/>
      <c r="AB762" s="188" t="s">
        <v>2939</v>
      </c>
      <c r="AC762" s="188"/>
      <c r="AD762" s="34"/>
      <c r="AE762" s="35" t="s">
        <v>52</v>
      </c>
      <c r="AF762" s="34">
        <v>30</v>
      </c>
      <c r="AG762" s="34">
        <v>30</v>
      </c>
      <c r="AH762" s="34"/>
      <c r="AI762" s="34"/>
    </row>
    <row r="763" s="16" customFormat="1" ht="105" hidden="1" customHeight="1" spans="1:35">
      <c r="A763" s="34">
        <v>509</v>
      </c>
      <c r="B763" s="34" t="s">
        <v>864</v>
      </c>
      <c r="C763" s="34" t="s">
        <v>1399</v>
      </c>
      <c r="D763" s="34" t="s">
        <v>2934</v>
      </c>
      <c r="E763" s="34" t="s">
        <v>3838</v>
      </c>
      <c r="F763" s="34" t="s">
        <v>270</v>
      </c>
      <c r="G763" s="34" t="s">
        <v>4637</v>
      </c>
      <c r="H763" s="34" t="s">
        <v>48</v>
      </c>
      <c r="I763" s="59" t="s">
        <v>4638</v>
      </c>
      <c r="J763" s="34">
        <v>30</v>
      </c>
      <c r="K763" s="34">
        <v>30</v>
      </c>
      <c r="L763" s="34"/>
      <c r="M763" s="34"/>
      <c r="N763" s="59" t="s">
        <v>3841</v>
      </c>
      <c r="O763" s="59"/>
      <c r="P763" s="158">
        <v>2278</v>
      </c>
      <c r="Q763" s="34" t="s">
        <v>52</v>
      </c>
      <c r="R763" s="34" t="s">
        <v>52</v>
      </c>
      <c r="S763" s="34" t="s">
        <v>52</v>
      </c>
      <c r="T763" s="40" t="s">
        <v>2938</v>
      </c>
      <c r="U763" s="34" t="s">
        <v>275</v>
      </c>
      <c r="V763" s="34" t="s">
        <v>276</v>
      </c>
      <c r="W763" s="87">
        <v>13769765966</v>
      </c>
      <c r="X763" s="34" t="s">
        <v>56</v>
      </c>
      <c r="Y763" s="107">
        <v>45292</v>
      </c>
      <c r="Z763" s="107">
        <v>45638</v>
      </c>
      <c r="AA763" s="34"/>
      <c r="AB763" s="188" t="s">
        <v>2939</v>
      </c>
      <c r="AC763" s="188"/>
      <c r="AD763" s="34"/>
      <c r="AE763" s="35" t="s">
        <v>52</v>
      </c>
      <c r="AF763" s="34">
        <v>30</v>
      </c>
      <c r="AG763" s="34">
        <v>30</v>
      </c>
      <c r="AH763" s="34"/>
      <c r="AI763" s="34"/>
    </row>
    <row r="764" s="16" customFormat="1" ht="105" hidden="1" customHeight="1" spans="1:35">
      <c r="A764" s="34">
        <v>510</v>
      </c>
      <c r="B764" s="34" t="s">
        <v>864</v>
      </c>
      <c r="C764" s="34" t="s">
        <v>1399</v>
      </c>
      <c r="D764" s="34" t="s">
        <v>2934</v>
      </c>
      <c r="E764" s="34" t="s">
        <v>3842</v>
      </c>
      <c r="F764" s="34" t="s">
        <v>270</v>
      </c>
      <c r="G764" s="34" t="s">
        <v>4639</v>
      </c>
      <c r="H764" s="34" t="s">
        <v>48</v>
      </c>
      <c r="I764" s="59" t="s">
        <v>4638</v>
      </c>
      <c r="J764" s="34">
        <v>30</v>
      </c>
      <c r="K764" s="34">
        <v>30</v>
      </c>
      <c r="L764" s="34"/>
      <c r="M764" s="34"/>
      <c r="N764" s="59" t="s">
        <v>3844</v>
      </c>
      <c r="O764" s="59"/>
      <c r="P764" s="158">
        <v>2633</v>
      </c>
      <c r="Q764" s="34" t="s">
        <v>52</v>
      </c>
      <c r="R764" s="34" t="s">
        <v>52</v>
      </c>
      <c r="S764" s="34" t="s">
        <v>52</v>
      </c>
      <c r="T764" s="40" t="s">
        <v>2938</v>
      </c>
      <c r="U764" s="34" t="s">
        <v>275</v>
      </c>
      <c r="V764" s="34" t="s">
        <v>276</v>
      </c>
      <c r="W764" s="87">
        <v>13769765966</v>
      </c>
      <c r="X764" s="34" t="s">
        <v>56</v>
      </c>
      <c r="Y764" s="107">
        <v>45292</v>
      </c>
      <c r="Z764" s="107">
        <v>45638</v>
      </c>
      <c r="AA764" s="34"/>
      <c r="AB764" s="188" t="s">
        <v>2939</v>
      </c>
      <c r="AC764" s="188"/>
      <c r="AD764" s="34"/>
      <c r="AE764" s="35" t="s">
        <v>52</v>
      </c>
      <c r="AF764" s="34">
        <v>30</v>
      </c>
      <c r="AG764" s="34">
        <v>30</v>
      </c>
      <c r="AH764" s="34"/>
      <c r="AI764" s="34"/>
    </row>
    <row r="765" s="16" customFormat="1" ht="105" hidden="1" customHeight="1" spans="1:35">
      <c r="A765" s="33">
        <v>511</v>
      </c>
      <c r="B765" s="34" t="s">
        <v>864</v>
      </c>
      <c r="C765" s="34" t="s">
        <v>1399</v>
      </c>
      <c r="D765" s="34" t="s">
        <v>2934</v>
      </c>
      <c r="E765" s="34" t="s">
        <v>3845</v>
      </c>
      <c r="F765" s="34" t="s">
        <v>207</v>
      </c>
      <c r="G765" s="34" t="s">
        <v>538</v>
      </c>
      <c r="H765" s="34" t="s">
        <v>48</v>
      </c>
      <c r="I765" s="59" t="s">
        <v>3846</v>
      </c>
      <c r="J765" s="34">
        <v>30</v>
      </c>
      <c r="K765" s="34">
        <v>30</v>
      </c>
      <c r="L765" s="34"/>
      <c r="M765" s="34"/>
      <c r="N765" s="59" t="s">
        <v>3847</v>
      </c>
      <c r="O765" s="59"/>
      <c r="P765" s="158">
        <v>398</v>
      </c>
      <c r="Q765" s="34" t="s">
        <v>52</v>
      </c>
      <c r="R765" s="34" t="s">
        <v>52</v>
      </c>
      <c r="S765" s="34" t="s">
        <v>52</v>
      </c>
      <c r="T765" s="40" t="s">
        <v>2938</v>
      </c>
      <c r="U765" s="34" t="s">
        <v>212</v>
      </c>
      <c r="V765" s="34" t="s">
        <v>213</v>
      </c>
      <c r="W765" s="87">
        <v>13529597887</v>
      </c>
      <c r="X765" s="34" t="s">
        <v>56</v>
      </c>
      <c r="Y765" s="107">
        <v>45292</v>
      </c>
      <c r="Z765" s="107">
        <v>45627</v>
      </c>
      <c r="AA765" s="34"/>
      <c r="AB765" s="188" t="s">
        <v>2939</v>
      </c>
      <c r="AC765" s="188"/>
      <c r="AD765" s="34"/>
      <c r="AE765" s="35" t="s">
        <v>52</v>
      </c>
      <c r="AF765" s="34">
        <v>30</v>
      </c>
      <c r="AG765" s="34">
        <v>30</v>
      </c>
      <c r="AH765" s="34"/>
      <c r="AI765" s="34"/>
    </row>
    <row r="766" s="16" customFormat="1" ht="105" hidden="1" customHeight="1" spans="1:35">
      <c r="A766" s="34">
        <v>512</v>
      </c>
      <c r="B766" s="34" t="s">
        <v>864</v>
      </c>
      <c r="C766" s="34" t="s">
        <v>1399</v>
      </c>
      <c r="D766" s="34" t="s">
        <v>2934</v>
      </c>
      <c r="E766" s="34" t="s">
        <v>3848</v>
      </c>
      <c r="F766" s="34" t="s">
        <v>207</v>
      </c>
      <c r="G766" s="34" t="s">
        <v>3849</v>
      </c>
      <c r="H766" s="34" t="s">
        <v>48</v>
      </c>
      <c r="I766" s="59" t="s">
        <v>3850</v>
      </c>
      <c r="J766" s="34">
        <v>30</v>
      </c>
      <c r="K766" s="34">
        <v>30</v>
      </c>
      <c r="L766" s="34"/>
      <c r="M766" s="34"/>
      <c r="N766" s="59" t="s">
        <v>3851</v>
      </c>
      <c r="O766" s="59"/>
      <c r="P766" s="158">
        <v>236</v>
      </c>
      <c r="Q766" s="34" t="s">
        <v>52</v>
      </c>
      <c r="R766" s="34" t="s">
        <v>52</v>
      </c>
      <c r="S766" s="34" t="s">
        <v>52</v>
      </c>
      <c r="T766" s="40" t="s">
        <v>2938</v>
      </c>
      <c r="U766" s="34" t="s">
        <v>212</v>
      </c>
      <c r="V766" s="34" t="s">
        <v>213</v>
      </c>
      <c r="W766" s="87">
        <v>13529597887</v>
      </c>
      <c r="X766" s="34" t="s">
        <v>56</v>
      </c>
      <c r="Y766" s="107">
        <v>45292</v>
      </c>
      <c r="Z766" s="107">
        <v>45627</v>
      </c>
      <c r="AA766" s="34"/>
      <c r="AB766" s="188" t="s">
        <v>2939</v>
      </c>
      <c r="AC766" s="188"/>
      <c r="AD766" s="34"/>
      <c r="AE766" s="35" t="s">
        <v>52</v>
      </c>
      <c r="AF766" s="34">
        <v>30</v>
      </c>
      <c r="AG766" s="34">
        <v>30</v>
      </c>
      <c r="AH766" s="34"/>
      <c r="AI766" s="34"/>
    </row>
    <row r="767" s="16" customFormat="1" ht="105" customHeight="1" spans="1:35">
      <c r="A767" s="34">
        <v>513</v>
      </c>
      <c r="B767" s="34" t="s">
        <v>864</v>
      </c>
      <c r="C767" s="34" t="s">
        <v>1399</v>
      </c>
      <c r="D767" s="34" t="s">
        <v>2934</v>
      </c>
      <c r="E767" s="34" t="s">
        <v>3852</v>
      </c>
      <c r="F767" s="34" t="s">
        <v>46</v>
      </c>
      <c r="G767" s="34" t="s">
        <v>4640</v>
      </c>
      <c r="H767" s="34" t="s">
        <v>48</v>
      </c>
      <c r="I767" s="59" t="s">
        <v>4641</v>
      </c>
      <c r="J767" s="34">
        <v>30</v>
      </c>
      <c r="K767" s="34">
        <v>30</v>
      </c>
      <c r="L767" s="34"/>
      <c r="M767" s="34"/>
      <c r="N767" s="59" t="s">
        <v>3854</v>
      </c>
      <c r="O767" s="59"/>
      <c r="P767" s="158">
        <v>1383</v>
      </c>
      <c r="Q767" s="34" t="s">
        <v>52</v>
      </c>
      <c r="R767" s="34" t="s">
        <v>52</v>
      </c>
      <c r="S767" s="34" t="s">
        <v>52</v>
      </c>
      <c r="T767" s="40" t="s">
        <v>2938</v>
      </c>
      <c r="U767" s="34" t="s">
        <v>447</v>
      </c>
      <c r="V767" s="34" t="s">
        <v>448</v>
      </c>
      <c r="W767" s="87">
        <v>15187916398</v>
      </c>
      <c r="X767" s="34" t="s">
        <v>56</v>
      </c>
      <c r="Y767" s="107">
        <v>45292</v>
      </c>
      <c r="Z767" s="107">
        <v>45604</v>
      </c>
      <c r="AA767" s="34"/>
      <c r="AB767" s="188" t="s">
        <v>2939</v>
      </c>
      <c r="AC767" s="188"/>
      <c r="AD767" s="34"/>
      <c r="AE767" s="35" t="s">
        <v>52</v>
      </c>
      <c r="AF767" s="34">
        <v>30</v>
      </c>
      <c r="AG767" s="34">
        <v>30</v>
      </c>
      <c r="AH767" s="34"/>
      <c r="AI767" s="34"/>
    </row>
    <row r="768" s="16" customFormat="1" ht="105" customHeight="1" spans="1:35">
      <c r="A768" s="33">
        <v>514</v>
      </c>
      <c r="B768" s="34" t="s">
        <v>864</v>
      </c>
      <c r="C768" s="34" t="s">
        <v>1399</v>
      </c>
      <c r="D768" s="34" t="s">
        <v>2934</v>
      </c>
      <c r="E768" s="34" t="s">
        <v>3855</v>
      </c>
      <c r="F768" s="34" t="s">
        <v>46</v>
      </c>
      <c r="G768" s="34" t="s">
        <v>4642</v>
      </c>
      <c r="H768" s="34" t="s">
        <v>48</v>
      </c>
      <c r="I768" s="59" t="s">
        <v>4641</v>
      </c>
      <c r="J768" s="34">
        <v>30</v>
      </c>
      <c r="K768" s="34">
        <v>30</v>
      </c>
      <c r="L768" s="34"/>
      <c r="M768" s="34"/>
      <c r="N768" s="59" t="s">
        <v>3857</v>
      </c>
      <c r="O768" s="59"/>
      <c r="P768" s="158">
        <v>4489</v>
      </c>
      <c r="Q768" s="34" t="s">
        <v>52</v>
      </c>
      <c r="R768" s="34" t="s">
        <v>52</v>
      </c>
      <c r="S768" s="34" t="s">
        <v>52</v>
      </c>
      <c r="T768" s="40" t="s">
        <v>2938</v>
      </c>
      <c r="U768" s="34" t="s">
        <v>447</v>
      </c>
      <c r="V768" s="34" t="s">
        <v>448</v>
      </c>
      <c r="W768" s="87">
        <v>15187916398</v>
      </c>
      <c r="X768" s="34" t="s">
        <v>56</v>
      </c>
      <c r="Y768" s="107">
        <v>45292</v>
      </c>
      <c r="Z768" s="107">
        <v>45604</v>
      </c>
      <c r="AA768" s="34"/>
      <c r="AB768" s="188" t="s">
        <v>2939</v>
      </c>
      <c r="AC768" s="188"/>
      <c r="AD768" s="34"/>
      <c r="AE768" s="35" t="s">
        <v>52</v>
      </c>
      <c r="AF768" s="34">
        <v>30</v>
      </c>
      <c r="AG768" s="34">
        <v>30</v>
      </c>
      <c r="AH768" s="34"/>
      <c r="AI768" s="34"/>
    </row>
    <row r="769" s="16" customFormat="1" ht="105" customHeight="1" spans="1:35">
      <c r="A769" s="34">
        <v>515</v>
      </c>
      <c r="B769" s="34" t="s">
        <v>864</v>
      </c>
      <c r="C769" s="34" t="s">
        <v>1399</v>
      </c>
      <c r="D769" s="34" t="s">
        <v>2934</v>
      </c>
      <c r="E769" s="34" t="s">
        <v>3858</v>
      </c>
      <c r="F769" s="34" t="s">
        <v>46</v>
      </c>
      <c r="G769" s="34" t="s">
        <v>4643</v>
      </c>
      <c r="H769" s="34" t="s">
        <v>48</v>
      </c>
      <c r="I769" s="59" t="s">
        <v>4641</v>
      </c>
      <c r="J769" s="34">
        <v>30</v>
      </c>
      <c r="K769" s="34">
        <v>30</v>
      </c>
      <c r="L769" s="34"/>
      <c r="M769" s="34"/>
      <c r="N769" s="59" t="s">
        <v>3860</v>
      </c>
      <c r="O769" s="59"/>
      <c r="P769" s="158">
        <v>2340</v>
      </c>
      <c r="Q769" s="34" t="s">
        <v>52</v>
      </c>
      <c r="R769" s="34" t="s">
        <v>52</v>
      </c>
      <c r="S769" s="34" t="s">
        <v>52</v>
      </c>
      <c r="T769" s="40" t="s">
        <v>2938</v>
      </c>
      <c r="U769" s="34" t="s">
        <v>447</v>
      </c>
      <c r="V769" s="34" t="s">
        <v>448</v>
      </c>
      <c r="W769" s="87">
        <v>15187916398</v>
      </c>
      <c r="X769" s="34" t="s">
        <v>56</v>
      </c>
      <c r="Y769" s="107">
        <v>45292</v>
      </c>
      <c r="Z769" s="107">
        <v>45604</v>
      </c>
      <c r="AA769" s="34"/>
      <c r="AB769" s="188" t="s">
        <v>2939</v>
      </c>
      <c r="AC769" s="188"/>
      <c r="AD769" s="34"/>
      <c r="AE769" s="35" t="s">
        <v>52</v>
      </c>
      <c r="AF769" s="34">
        <v>30</v>
      </c>
      <c r="AG769" s="34">
        <v>30</v>
      </c>
      <c r="AH769" s="34"/>
      <c r="AI769" s="34"/>
    </row>
    <row r="770" s="16" customFormat="1" ht="105" customHeight="1" spans="1:35">
      <c r="A770" s="34">
        <v>516</v>
      </c>
      <c r="B770" s="34" t="s">
        <v>864</v>
      </c>
      <c r="C770" s="34" t="s">
        <v>1399</v>
      </c>
      <c r="D770" s="34" t="s">
        <v>2934</v>
      </c>
      <c r="E770" s="34" t="s">
        <v>3861</v>
      </c>
      <c r="F770" s="34" t="s">
        <v>46</v>
      </c>
      <c r="G770" s="34" t="s">
        <v>919</v>
      </c>
      <c r="H770" s="34" t="s">
        <v>48</v>
      </c>
      <c r="I770" s="59" t="s">
        <v>4641</v>
      </c>
      <c r="J770" s="34">
        <v>30</v>
      </c>
      <c r="K770" s="34">
        <v>30</v>
      </c>
      <c r="L770" s="34"/>
      <c r="M770" s="34"/>
      <c r="N770" s="59" t="s">
        <v>3862</v>
      </c>
      <c r="O770" s="59"/>
      <c r="P770" s="158">
        <v>3005</v>
      </c>
      <c r="Q770" s="34" t="s">
        <v>52</v>
      </c>
      <c r="R770" s="34" t="s">
        <v>52</v>
      </c>
      <c r="S770" s="34" t="s">
        <v>52</v>
      </c>
      <c r="T770" s="40" t="s">
        <v>2938</v>
      </c>
      <c r="U770" s="34" t="s">
        <v>447</v>
      </c>
      <c r="V770" s="34" t="s">
        <v>448</v>
      </c>
      <c r="W770" s="87">
        <v>15187916398</v>
      </c>
      <c r="X770" s="34" t="s">
        <v>56</v>
      </c>
      <c r="Y770" s="107">
        <v>45292</v>
      </c>
      <c r="Z770" s="107">
        <v>45634</v>
      </c>
      <c r="AA770" s="34"/>
      <c r="AB770" s="188" t="s">
        <v>2939</v>
      </c>
      <c r="AC770" s="188"/>
      <c r="AD770" s="34"/>
      <c r="AE770" s="35" t="s">
        <v>52</v>
      </c>
      <c r="AF770" s="34">
        <v>30</v>
      </c>
      <c r="AG770" s="34">
        <v>30</v>
      </c>
      <c r="AH770" s="34"/>
      <c r="AI770" s="34"/>
    </row>
    <row r="771" s="16" customFormat="1" ht="165.75" spans="1:35">
      <c r="A771" s="33">
        <v>517</v>
      </c>
      <c r="B771" s="34" t="s">
        <v>864</v>
      </c>
      <c r="C771" s="34" t="s">
        <v>1399</v>
      </c>
      <c r="D771" s="34" t="s">
        <v>2934</v>
      </c>
      <c r="E771" s="34" t="s">
        <v>3863</v>
      </c>
      <c r="F771" s="34" t="s">
        <v>46</v>
      </c>
      <c r="G771" s="34" t="s">
        <v>2110</v>
      </c>
      <c r="H771" s="34" t="s">
        <v>48</v>
      </c>
      <c r="I771" s="59" t="s">
        <v>4644</v>
      </c>
      <c r="J771" s="34">
        <v>566.58</v>
      </c>
      <c r="K771" s="34">
        <v>566.58</v>
      </c>
      <c r="L771" s="34">
        <v>0</v>
      </c>
      <c r="M771" s="34">
        <v>0</v>
      </c>
      <c r="N771" s="59" t="s">
        <v>3865</v>
      </c>
      <c r="O771" s="59" t="s">
        <v>3866</v>
      </c>
      <c r="P771" s="156" t="s">
        <v>3867</v>
      </c>
      <c r="Q771" s="34" t="s">
        <v>52</v>
      </c>
      <c r="R771" s="34" t="s">
        <v>52</v>
      </c>
      <c r="S771" s="34" t="s">
        <v>52</v>
      </c>
      <c r="T771" s="40" t="s">
        <v>2938</v>
      </c>
      <c r="U771" s="34" t="s">
        <v>447</v>
      </c>
      <c r="V771" s="34" t="s">
        <v>448</v>
      </c>
      <c r="W771" s="87">
        <v>15187916398</v>
      </c>
      <c r="X771" s="34" t="s">
        <v>56</v>
      </c>
      <c r="Y771" s="107">
        <v>45383</v>
      </c>
      <c r="Z771" s="107">
        <v>45627</v>
      </c>
      <c r="AA771" s="34"/>
      <c r="AB771" s="188" t="s">
        <v>2939</v>
      </c>
      <c r="AC771" s="188" t="s">
        <v>3868</v>
      </c>
      <c r="AD771" s="34"/>
      <c r="AE771" s="35" t="s">
        <v>52</v>
      </c>
      <c r="AF771" s="34">
        <v>566.58</v>
      </c>
      <c r="AG771" s="34">
        <v>300</v>
      </c>
      <c r="AH771" s="34">
        <v>0</v>
      </c>
      <c r="AI771" s="34">
        <v>266.58</v>
      </c>
    </row>
    <row r="772" s="2" customFormat="1" ht="74" hidden="1" customHeight="1" spans="1:35">
      <c r="A772" s="34">
        <v>518</v>
      </c>
      <c r="B772" s="34" t="s">
        <v>864</v>
      </c>
      <c r="C772" s="37" t="s">
        <v>865</v>
      </c>
      <c r="D772" s="37" t="s">
        <v>866</v>
      </c>
      <c r="E772" s="37" t="s">
        <v>3911</v>
      </c>
      <c r="F772" s="37" t="s">
        <v>121</v>
      </c>
      <c r="G772" s="37" t="s">
        <v>677</v>
      </c>
      <c r="H772" s="37" t="s">
        <v>48</v>
      </c>
      <c r="I772" s="73" t="s">
        <v>3912</v>
      </c>
      <c r="J772" s="34">
        <v>150</v>
      </c>
      <c r="K772" s="34">
        <v>150</v>
      </c>
      <c r="L772" s="33"/>
      <c r="M772" s="33"/>
      <c r="N772" s="55" t="s">
        <v>3913</v>
      </c>
      <c r="O772" s="55"/>
      <c r="P772" s="67">
        <v>82</v>
      </c>
      <c r="Q772" s="33" t="s">
        <v>52</v>
      </c>
      <c r="R772" s="33" t="s">
        <v>52</v>
      </c>
      <c r="S772" s="33" t="s">
        <v>52</v>
      </c>
      <c r="T772" s="33" t="s">
        <v>1580</v>
      </c>
      <c r="U772" s="33" t="s">
        <v>125</v>
      </c>
      <c r="V772" s="33" t="s">
        <v>1581</v>
      </c>
      <c r="W772" s="86">
        <v>13732730487</v>
      </c>
      <c r="X772" s="33" t="s">
        <v>56</v>
      </c>
      <c r="Y772" s="104">
        <v>45352</v>
      </c>
      <c r="Z772" s="104">
        <v>45657</v>
      </c>
      <c r="AA772" s="34" t="s">
        <v>3914</v>
      </c>
      <c r="AB772" s="105" t="s">
        <v>1584</v>
      </c>
      <c r="AC772" s="100"/>
      <c r="AD772" s="37">
        <v>2.5</v>
      </c>
      <c r="AE772" s="35" t="s">
        <v>52</v>
      </c>
      <c r="AF772" s="34">
        <v>150</v>
      </c>
      <c r="AG772" s="34">
        <v>150</v>
      </c>
      <c r="AH772" s="33"/>
      <c r="AI772" s="33"/>
    </row>
    <row r="773" s="2" customFormat="1" ht="74" hidden="1" customHeight="1" spans="1:35">
      <c r="A773" s="34">
        <v>519</v>
      </c>
      <c r="B773" s="34" t="s">
        <v>864</v>
      </c>
      <c r="C773" s="37" t="s">
        <v>865</v>
      </c>
      <c r="D773" s="37" t="s">
        <v>866</v>
      </c>
      <c r="E773" s="44" t="s">
        <v>3915</v>
      </c>
      <c r="F773" s="37" t="s">
        <v>68</v>
      </c>
      <c r="G773" s="37" t="s">
        <v>3916</v>
      </c>
      <c r="H773" s="37" t="s">
        <v>48</v>
      </c>
      <c r="I773" s="73" t="s">
        <v>3917</v>
      </c>
      <c r="J773" s="34">
        <v>180</v>
      </c>
      <c r="K773" s="34">
        <v>180</v>
      </c>
      <c r="L773" s="33"/>
      <c r="M773" s="33"/>
      <c r="N773" s="55" t="s">
        <v>3918</v>
      </c>
      <c r="O773" s="55"/>
      <c r="P773" s="67">
        <v>210</v>
      </c>
      <c r="Q773" s="33" t="s">
        <v>52</v>
      </c>
      <c r="R773" s="33" t="s">
        <v>52</v>
      </c>
      <c r="S773" s="33" t="s">
        <v>52</v>
      </c>
      <c r="T773" s="33" t="s">
        <v>1580</v>
      </c>
      <c r="U773" s="33" t="s">
        <v>363</v>
      </c>
      <c r="V773" s="33" t="s">
        <v>3919</v>
      </c>
      <c r="W773" s="86">
        <v>13732799995</v>
      </c>
      <c r="X773" s="33" t="s">
        <v>56</v>
      </c>
      <c r="Y773" s="104">
        <v>45352</v>
      </c>
      <c r="Z773" s="104">
        <v>45657</v>
      </c>
      <c r="AA773" s="33"/>
      <c r="AB773" s="105" t="s">
        <v>1584</v>
      </c>
      <c r="AC773" s="100"/>
      <c r="AD773" s="37">
        <v>3</v>
      </c>
      <c r="AE773" s="35" t="s">
        <v>52</v>
      </c>
      <c r="AF773" s="34">
        <v>180</v>
      </c>
      <c r="AG773" s="34">
        <v>180</v>
      </c>
      <c r="AH773" s="33"/>
      <c r="AI773" s="33"/>
    </row>
    <row r="774" s="2" customFormat="1" ht="74" hidden="1" customHeight="1" spans="1:35">
      <c r="A774" s="33">
        <v>520</v>
      </c>
      <c r="B774" s="34" t="s">
        <v>864</v>
      </c>
      <c r="C774" s="37" t="s">
        <v>865</v>
      </c>
      <c r="D774" s="37" t="s">
        <v>866</v>
      </c>
      <c r="E774" s="37" t="s">
        <v>3920</v>
      </c>
      <c r="F774" s="37" t="s">
        <v>112</v>
      </c>
      <c r="G774" s="37" t="s">
        <v>2847</v>
      </c>
      <c r="H774" s="37" t="s">
        <v>48</v>
      </c>
      <c r="I774" s="73" t="s">
        <v>3921</v>
      </c>
      <c r="J774" s="34">
        <v>246</v>
      </c>
      <c r="K774" s="34">
        <v>246</v>
      </c>
      <c r="L774" s="33"/>
      <c r="M774" s="33"/>
      <c r="N774" s="73" t="s">
        <v>3922</v>
      </c>
      <c r="O774" s="73"/>
      <c r="P774" s="74">
        <v>612</v>
      </c>
      <c r="Q774" s="37" t="s">
        <v>52</v>
      </c>
      <c r="R774" s="37" t="s">
        <v>52</v>
      </c>
      <c r="S774" s="37" t="s">
        <v>52</v>
      </c>
      <c r="T774" s="37" t="s">
        <v>1580</v>
      </c>
      <c r="U774" s="37" t="s">
        <v>118</v>
      </c>
      <c r="V774" s="37" t="s">
        <v>3923</v>
      </c>
      <c r="W774" s="91">
        <v>13769505945</v>
      </c>
      <c r="X774" s="33" t="s">
        <v>56</v>
      </c>
      <c r="Y774" s="124">
        <v>45352</v>
      </c>
      <c r="Z774" s="124">
        <v>45657</v>
      </c>
      <c r="AA774" s="37"/>
      <c r="AB774" s="105" t="s">
        <v>1584</v>
      </c>
      <c r="AC774" s="100"/>
      <c r="AD774" s="37">
        <v>4.1</v>
      </c>
      <c r="AE774" s="35" t="s">
        <v>52</v>
      </c>
      <c r="AF774" s="34">
        <v>246</v>
      </c>
      <c r="AG774" s="34">
        <v>246</v>
      </c>
      <c r="AH774" s="33"/>
      <c r="AI774" s="33"/>
    </row>
    <row r="775" s="2" customFormat="1" ht="74" hidden="1" customHeight="1" spans="1:35">
      <c r="A775" s="34">
        <v>521</v>
      </c>
      <c r="B775" s="34" t="s">
        <v>864</v>
      </c>
      <c r="C775" s="37" t="s">
        <v>865</v>
      </c>
      <c r="D775" s="37" t="s">
        <v>866</v>
      </c>
      <c r="E775" s="37" t="s">
        <v>3924</v>
      </c>
      <c r="F775" s="37" t="s">
        <v>256</v>
      </c>
      <c r="G775" s="37" t="s">
        <v>2505</v>
      </c>
      <c r="H775" s="37" t="s">
        <v>48</v>
      </c>
      <c r="I775" s="73" t="s">
        <v>3925</v>
      </c>
      <c r="J775" s="34">
        <v>156</v>
      </c>
      <c r="K775" s="34">
        <v>156</v>
      </c>
      <c r="L775" s="33"/>
      <c r="M775" s="33"/>
      <c r="N775" s="73" t="s">
        <v>3926</v>
      </c>
      <c r="O775" s="73"/>
      <c r="P775" s="74">
        <v>613</v>
      </c>
      <c r="Q775" s="37" t="s">
        <v>52</v>
      </c>
      <c r="R775" s="37" t="s">
        <v>52</v>
      </c>
      <c r="S775" s="37" t="s">
        <v>52</v>
      </c>
      <c r="T775" s="37" t="s">
        <v>1580</v>
      </c>
      <c r="U775" s="37" t="s">
        <v>261</v>
      </c>
      <c r="V775" s="37" t="s">
        <v>3927</v>
      </c>
      <c r="W775" s="91">
        <v>18887994700</v>
      </c>
      <c r="X775" s="33" t="s">
        <v>56</v>
      </c>
      <c r="Y775" s="124">
        <v>45352</v>
      </c>
      <c r="Z775" s="124">
        <v>45657</v>
      </c>
      <c r="AA775" s="37"/>
      <c r="AB775" s="105" t="s">
        <v>1584</v>
      </c>
      <c r="AC775" s="100"/>
      <c r="AD775" s="37">
        <v>2.6</v>
      </c>
      <c r="AE775" s="35" t="s">
        <v>52</v>
      </c>
      <c r="AF775" s="34">
        <v>156</v>
      </c>
      <c r="AG775" s="34">
        <v>156</v>
      </c>
      <c r="AH775" s="33"/>
      <c r="AI775" s="33"/>
    </row>
    <row r="776" s="2" customFormat="1" ht="74" hidden="1" customHeight="1" spans="1:35">
      <c r="A776" s="34">
        <v>522</v>
      </c>
      <c r="B776" s="34" t="s">
        <v>864</v>
      </c>
      <c r="C776" s="37" t="s">
        <v>865</v>
      </c>
      <c r="D776" s="37" t="s">
        <v>866</v>
      </c>
      <c r="E776" s="37" t="s">
        <v>3928</v>
      </c>
      <c r="F776" s="37" t="s">
        <v>256</v>
      </c>
      <c r="G776" s="37" t="s">
        <v>848</v>
      </c>
      <c r="H776" s="37" t="s">
        <v>48</v>
      </c>
      <c r="I776" s="73" t="s">
        <v>3929</v>
      </c>
      <c r="J776" s="34">
        <v>174</v>
      </c>
      <c r="K776" s="34">
        <v>174</v>
      </c>
      <c r="L776" s="33"/>
      <c r="M776" s="33"/>
      <c r="N776" s="73" t="s">
        <v>3930</v>
      </c>
      <c r="O776" s="73"/>
      <c r="P776" s="74">
        <v>568</v>
      </c>
      <c r="Q776" s="37" t="s">
        <v>52</v>
      </c>
      <c r="R776" s="37" t="s">
        <v>52</v>
      </c>
      <c r="S776" s="37" t="s">
        <v>52</v>
      </c>
      <c r="T776" s="37" t="s">
        <v>1580</v>
      </c>
      <c r="U776" s="37" t="s">
        <v>261</v>
      </c>
      <c r="V776" s="37" t="s">
        <v>3927</v>
      </c>
      <c r="W776" s="91">
        <v>18887994700</v>
      </c>
      <c r="X776" s="33" t="s">
        <v>56</v>
      </c>
      <c r="Y776" s="124">
        <v>45352</v>
      </c>
      <c r="Z776" s="124">
        <v>45657</v>
      </c>
      <c r="AA776" s="37"/>
      <c r="AB776" s="105" t="s">
        <v>1584</v>
      </c>
      <c r="AC776" s="100"/>
      <c r="AD776" s="37">
        <v>2.9</v>
      </c>
      <c r="AE776" s="35" t="s">
        <v>52</v>
      </c>
      <c r="AF776" s="34">
        <v>174</v>
      </c>
      <c r="AG776" s="34">
        <v>174</v>
      </c>
      <c r="AH776" s="33"/>
      <c r="AI776" s="33"/>
    </row>
    <row r="777" s="2" customFormat="1" ht="74" hidden="1" customHeight="1" spans="1:35">
      <c r="A777" s="33">
        <v>523</v>
      </c>
      <c r="B777" s="34" t="s">
        <v>864</v>
      </c>
      <c r="C777" s="37" t="s">
        <v>865</v>
      </c>
      <c r="D777" s="37" t="s">
        <v>866</v>
      </c>
      <c r="E777" s="37" t="s">
        <v>3931</v>
      </c>
      <c r="F777" s="37" t="s">
        <v>292</v>
      </c>
      <c r="G777" s="37" t="s">
        <v>3932</v>
      </c>
      <c r="H777" s="37" t="s">
        <v>48</v>
      </c>
      <c r="I777" s="73" t="s">
        <v>3933</v>
      </c>
      <c r="J777" s="34">
        <v>120</v>
      </c>
      <c r="K777" s="34">
        <v>120</v>
      </c>
      <c r="L777" s="33"/>
      <c r="M777" s="33"/>
      <c r="N777" s="73" t="s">
        <v>3934</v>
      </c>
      <c r="O777" s="73"/>
      <c r="P777" s="74">
        <v>1063</v>
      </c>
      <c r="Q777" s="37" t="s">
        <v>52</v>
      </c>
      <c r="R777" s="37" t="s">
        <v>52</v>
      </c>
      <c r="S777" s="37" t="s">
        <v>52</v>
      </c>
      <c r="T777" s="37" t="s">
        <v>1580</v>
      </c>
      <c r="U777" s="37" t="s">
        <v>297</v>
      </c>
      <c r="V777" s="37" t="s">
        <v>3935</v>
      </c>
      <c r="W777" s="91">
        <v>15911516626</v>
      </c>
      <c r="X777" s="33" t="s">
        <v>56</v>
      </c>
      <c r="Y777" s="124">
        <v>45352</v>
      </c>
      <c r="Z777" s="124">
        <v>45657</v>
      </c>
      <c r="AA777" s="37"/>
      <c r="AB777" s="105" t="s">
        <v>1584</v>
      </c>
      <c r="AC777" s="100"/>
      <c r="AD777" s="37">
        <v>2</v>
      </c>
      <c r="AE777" s="35" t="s">
        <v>52</v>
      </c>
      <c r="AF777" s="34">
        <v>120</v>
      </c>
      <c r="AG777" s="34">
        <v>120</v>
      </c>
      <c r="AH777" s="33"/>
      <c r="AI777" s="33"/>
    </row>
    <row r="778" s="2" customFormat="1" ht="74" hidden="1" customHeight="1" spans="1:35">
      <c r="A778" s="34">
        <v>524</v>
      </c>
      <c r="B778" s="34" t="s">
        <v>864</v>
      </c>
      <c r="C778" s="37" t="s">
        <v>865</v>
      </c>
      <c r="D778" s="37" t="s">
        <v>866</v>
      </c>
      <c r="E778" s="37" t="s">
        <v>3936</v>
      </c>
      <c r="F778" s="37" t="s">
        <v>292</v>
      </c>
      <c r="G778" s="37" t="s">
        <v>642</v>
      </c>
      <c r="H778" s="37" t="s">
        <v>48</v>
      </c>
      <c r="I778" s="73" t="s">
        <v>3937</v>
      </c>
      <c r="J778" s="34">
        <v>330</v>
      </c>
      <c r="K778" s="34">
        <v>330</v>
      </c>
      <c r="L778" s="33"/>
      <c r="M778" s="33"/>
      <c r="N778" s="73" t="s">
        <v>3938</v>
      </c>
      <c r="O778" s="73"/>
      <c r="P778" s="74">
        <v>763</v>
      </c>
      <c r="Q778" s="37" t="s">
        <v>52</v>
      </c>
      <c r="R778" s="37" t="s">
        <v>52</v>
      </c>
      <c r="S778" s="37" t="s">
        <v>52</v>
      </c>
      <c r="T778" s="37" t="s">
        <v>1580</v>
      </c>
      <c r="U778" s="37" t="s">
        <v>297</v>
      </c>
      <c r="V778" s="37" t="s">
        <v>3935</v>
      </c>
      <c r="W778" s="91">
        <v>15911516626</v>
      </c>
      <c r="X778" s="33" t="s">
        <v>56</v>
      </c>
      <c r="Y778" s="124">
        <v>45352</v>
      </c>
      <c r="Z778" s="124">
        <v>45657</v>
      </c>
      <c r="AA778" s="37"/>
      <c r="AB778" s="105" t="s">
        <v>1584</v>
      </c>
      <c r="AC778" s="100"/>
      <c r="AD778" s="37">
        <v>5.5</v>
      </c>
      <c r="AE778" s="35" t="s">
        <v>52</v>
      </c>
      <c r="AF778" s="34">
        <v>330</v>
      </c>
      <c r="AG778" s="34">
        <v>330</v>
      </c>
      <c r="AH778" s="33"/>
      <c r="AI778" s="33"/>
    </row>
    <row r="779" s="2" customFormat="1" ht="74" hidden="1" customHeight="1" spans="1:35">
      <c r="A779" s="34">
        <v>525</v>
      </c>
      <c r="B779" s="34" t="s">
        <v>864</v>
      </c>
      <c r="C779" s="37" t="s">
        <v>865</v>
      </c>
      <c r="D779" s="37" t="s">
        <v>866</v>
      </c>
      <c r="E779" s="37" t="s">
        <v>3939</v>
      </c>
      <c r="F779" s="37" t="s">
        <v>198</v>
      </c>
      <c r="G779" s="37" t="s">
        <v>3790</v>
      </c>
      <c r="H779" s="37" t="s">
        <v>48</v>
      </c>
      <c r="I779" s="73" t="s">
        <v>3940</v>
      </c>
      <c r="J779" s="34">
        <v>222</v>
      </c>
      <c r="K779" s="34">
        <v>222</v>
      </c>
      <c r="L779" s="33"/>
      <c r="M779" s="33"/>
      <c r="N779" s="73" t="s">
        <v>3941</v>
      </c>
      <c r="O779" s="73"/>
      <c r="P779" s="74">
        <v>285</v>
      </c>
      <c r="Q779" s="37" t="s">
        <v>52</v>
      </c>
      <c r="R779" s="37" t="s">
        <v>52</v>
      </c>
      <c r="S779" s="37" t="s">
        <v>52</v>
      </c>
      <c r="T779" s="37" t="s">
        <v>1580</v>
      </c>
      <c r="U779" s="37" t="s">
        <v>203</v>
      </c>
      <c r="V779" s="37" t="s">
        <v>3942</v>
      </c>
      <c r="W779" s="91">
        <v>15924733677</v>
      </c>
      <c r="X779" s="33" t="s">
        <v>56</v>
      </c>
      <c r="Y779" s="124">
        <v>45352</v>
      </c>
      <c r="Z779" s="124">
        <v>45657</v>
      </c>
      <c r="AA779" s="37"/>
      <c r="AB779" s="105" t="s">
        <v>1584</v>
      </c>
      <c r="AC779" s="100"/>
      <c r="AD779" s="37">
        <v>3.7</v>
      </c>
      <c r="AE779" s="35" t="s">
        <v>52</v>
      </c>
      <c r="AF779" s="34">
        <v>222</v>
      </c>
      <c r="AG779" s="34">
        <v>222</v>
      </c>
      <c r="AH779" s="33"/>
      <c r="AI779" s="33"/>
    </row>
    <row r="780" s="2" customFormat="1" ht="74" hidden="1" customHeight="1" spans="1:35">
      <c r="A780" s="33">
        <v>526</v>
      </c>
      <c r="B780" s="34" t="s">
        <v>864</v>
      </c>
      <c r="C780" s="37" t="s">
        <v>865</v>
      </c>
      <c r="D780" s="37" t="s">
        <v>866</v>
      </c>
      <c r="E780" s="37" t="s">
        <v>3943</v>
      </c>
      <c r="F780" s="37" t="s">
        <v>198</v>
      </c>
      <c r="G780" s="37" t="s">
        <v>3790</v>
      </c>
      <c r="H780" s="37" t="s">
        <v>48</v>
      </c>
      <c r="I780" s="73" t="s">
        <v>3944</v>
      </c>
      <c r="J780" s="34">
        <v>58.8</v>
      </c>
      <c r="K780" s="34">
        <v>58.8</v>
      </c>
      <c r="L780" s="33"/>
      <c r="M780" s="33"/>
      <c r="N780" s="73" t="s">
        <v>3945</v>
      </c>
      <c r="O780" s="73"/>
      <c r="P780" s="74">
        <v>81</v>
      </c>
      <c r="Q780" s="37" t="s">
        <v>52</v>
      </c>
      <c r="R780" s="37" t="s">
        <v>52</v>
      </c>
      <c r="S780" s="37" t="s">
        <v>52</v>
      </c>
      <c r="T780" s="37" t="s">
        <v>1580</v>
      </c>
      <c r="U780" s="37" t="s">
        <v>203</v>
      </c>
      <c r="V780" s="37" t="s">
        <v>3942</v>
      </c>
      <c r="W780" s="91">
        <v>15924733677</v>
      </c>
      <c r="X780" s="33" t="s">
        <v>56</v>
      </c>
      <c r="Y780" s="124">
        <v>45352</v>
      </c>
      <c r="Z780" s="124">
        <v>45657</v>
      </c>
      <c r="AA780" s="37"/>
      <c r="AB780" s="105" t="s">
        <v>1584</v>
      </c>
      <c r="AC780" s="100"/>
      <c r="AD780" s="37">
        <v>0.98</v>
      </c>
      <c r="AE780" s="35" t="s">
        <v>52</v>
      </c>
      <c r="AF780" s="34">
        <v>58.8</v>
      </c>
      <c r="AG780" s="34">
        <v>58.8</v>
      </c>
      <c r="AH780" s="33"/>
      <c r="AI780" s="33"/>
    </row>
    <row r="781" s="2" customFormat="1" ht="74" hidden="1" customHeight="1" spans="1:35">
      <c r="A781" s="34">
        <v>527</v>
      </c>
      <c r="B781" s="34" t="s">
        <v>864</v>
      </c>
      <c r="C781" s="37" t="s">
        <v>865</v>
      </c>
      <c r="D781" s="37" t="s">
        <v>866</v>
      </c>
      <c r="E781" s="37" t="s">
        <v>3946</v>
      </c>
      <c r="F781" s="37" t="s">
        <v>198</v>
      </c>
      <c r="G781" s="37" t="s">
        <v>3790</v>
      </c>
      <c r="H781" s="37" t="s">
        <v>48</v>
      </c>
      <c r="I781" s="73" t="s">
        <v>3947</v>
      </c>
      <c r="J781" s="34">
        <v>39</v>
      </c>
      <c r="K781" s="34">
        <v>39</v>
      </c>
      <c r="L781" s="33"/>
      <c r="M781" s="33"/>
      <c r="N781" s="73" t="s">
        <v>3948</v>
      </c>
      <c r="O781" s="73"/>
      <c r="P781" s="74">
        <v>61</v>
      </c>
      <c r="Q781" s="37" t="s">
        <v>52</v>
      </c>
      <c r="R781" s="37" t="s">
        <v>52</v>
      </c>
      <c r="S781" s="37" t="s">
        <v>52</v>
      </c>
      <c r="T781" s="37" t="s">
        <v>1580</v>
      </c>
      <c r="U781" s="37" t="s">
        <v>203</v>
      </c>
      <c r="V781" s="37" t="s">
        <v>3942</v>
      </c>
      <c r="W781" s="91">
        <v>15924733677</v>
      </c>
      <c r="X781" s="33" t="s">
        <v>56</v>
      </c>
      <c r="Y781" s="124">
        <v>45352</v>
      </c>
      <c r="Z781" s="124">
        <v>45657</v>
      </c>
      <c r="AA781" s="37"/>
      <c r="AB781" s="105" t="s">
        <v>1584</v>
      </c>
      <c r="AC781" s="100"/>
      <c r="AD781" s="37">
        <v>0.65</v>
      </c>
      <c r="AE781" s="35" t="s">
        <v>52</v>
      </c>
      <c r="AF781" s="34">
        <v>39</v>
      </c>
      <c r="AG781" s="34">
        <v>39</v>
      </c>
      <c r="AH781" s="33"/>
      <c r="AI781" s="33"/>
    </row>
    <row r="782" s="2" customFormat="1" ht="74" hidden="1" customHeight="1" spans="1:35">
      <c r="A782" s="34">
        <v>528</v>
      </c>
      <c r="B782" s="34" t="s">
        <v>864</v>
      </c>
      <c r="C782" s="37" t="s">
        <v>865</v>
      </c>
      <c r="D782" s="37" t="s">
        <v>866</v>
      </c>
      <c r="E782" s="37" t="s">
        <v>3949</v>
      </c>
      <c r="F782" s="37" t="s">
        <v>198</v>
      </c>
      <c r="G782" s="37" t="s">
        <v>3790</v>
      </c>
      <c r="H782" s="37" t="s">
        <v>48</v>
      </c>
      <c r="I782" s="73" t="s">
        <v>3950</v>
      </c>
      <c r="J782" s="34">
        <v>300</v>
      </c>
      <c r="K782" s="34">
        <v>300</v>
      </c>
      <c r="L782" s="33"/>
      <c r="M782" s="33"/>
      <c r="N782" s="73" t="s">
        <v>3951</v>
      </c>
      <c r="O782" s="73"/>
      <c r="P782" s="74">
        <v>151</v>
      </c>
      <c r="Q782" s="37" t="s">
        <v>52</v>
      </c>
      <c r="R782" s="37" t="s">
        <v>52</v>
      </c>
      <c r="S782" s="37" t="s">
        <v>52</v>
      </c>
      <c r="T782" s="37" t="s">
        <v>1580</v>
      </c>
      <c r="U782" s="37" t="s">
        <v>203</v>
      </c>
      <c r="V782" s="37" t="s">
        <v>3942</v>
      </c>
      <c r="W782" s="91">
        <v>15924733677</v>
      </c>
      <c r="X782" s="33" t="s">
        <v>56</v>
      </c>
      <c r="Y782" s="124">
        <v>45352</v>
      </c>
      <c r="Z782" s="124">
        <v>45657</v>
      </c>
      <c r="AA782" s="37"/>
      <c r="AB782" s="105" t="s">
        <v>1584</v>
      </c>
      <c r="AC782" s="100"/>
      <c r="AD782" s="37">
        <v>5</v>
      </c>
      <c r="AE782" s="35" t="s">
        <v>52</v>
      </c>
      <c r="AF782" s="34">
        <v>300</v>
      </c>
      <c r="AG782" s="34">
        <v>300</v>
      </c>
      <c r="AH782" s="33"/>
      <c r="AI782" s="33"/>
    </row>
    <row r="783" s="2" customFormat="1" ht="74" hidden="1" customHeight="1" spans="1:35">
      <c r="A783" s="33">
        <v>529</v>
      </c>
      <c r="B783" s="34" t="s">
        <v>864</v>
      </c>
      <c r="C783" s="37" t="s">
        <v>865</v>
      </c>
      <c r="D783" s="37" t="s">
        <v>866</v>
      </c>
      <c r="E783" s="37" t="s">
        <v>3952</v>
      </c>
      <c r="F783" s="37" t="s">
        <v>198</v>
      </c>
      <c r="G783" s="37" t="s">
        <v>2328</v>
      </c>
      <c r="H783" s="37" t="s">
        <v>48</v>
      </c>
      <c r="I783" s="73" t="s">
        <v>3953</v>
      </c>
      <c r="J783" s="34">
        <v>78</v>
      </c>
      <c r="K783" s="34">
        <v>78</v>
      </c>
      <c r="L783" s="33"/>
      <c r="M783" s="33"/>
      <c r="N783" s="73" t="s">
        <v>3954</v>
      </c>
      <c r="O783" s="73"/>
      <c r="P783" s="74">
        <v>53</v>
      </c>
      <c r="Q783" s="37" t="s">
        <v>52</v>
      </c>
      <c r="R783" s="37" t="s">
        <v>52</v>
      </c>
      <c r="S783" s="37" t="s">
        <v>52</v>
      </c>
      <c r="T783" s="37" t="s">
        <v>1580</v>
      </c>
      <c r="U783" s="37" t="s">
        <v>203</v>
      </c>
      <c r="V783" s="37" t="s">
        <v>3942</v>
      </c>
      <c r="W783" s="91">
        <v>15924733677</v>
      </c>
      <c r="X783" s="33" t="s">
        <v>56</v>
      </c>
      <c r="Y783" s="124">
        <v>45352</v>
      </c>
      <c r="Z783" s="124">
        <v>45657</v>
      </c>
      <c r="AA783" s="37"/>
      <c r="AB783" s="105" t="s">
        <v>1584</v>
      </c>
      <c r="AC783" s="100"/>
      <c r="AD783" s="37">
        <v>1.3</v>
      </c>
      <c r="AE783" s="35" t="s">
        <v>52</v>
      </c>
      <c r="AF783" s="34">
        <v>78</v>
      </c>
      <c r="AG783" s="34">
        <v>78</v>
      </c>
      <c r="AH783" s="33"/>
      <c r="AI783" s="33"/>
    </row>
    <row r="784" s="2" customFormat="1" ht="74" customHeight="1" spans="1:35">
      <c r="A784" s="34">
        <v>530</v>
      </c>
      <c r="B784" s="34" t="s">
        <v>864</v>
      </c>
      <c r="C784" s="37" t="s">
        <v>865</v>
      </c>
      <c r="D784" s="37" t="s">
        <v>866</v>
      </c>
      <c r="E784" s="37" t="s">
        <v>3955</v>
      </c>
      <c r="F784" s="37" t="s">
        <v>46</v>
      </c>
      <c r="G784" s="37" t="s">
        <v>835</v>
      </c>
      <c r="H784" s="37" t="s">
        <v>48</v>
      </c>
      <c r="I784" s="73" t="s">
        <v>3956</v>
      </c>
      <c r="J784" s="34">
        <v>186</v>
      </c>
      <c r="K784" s="34">
        <v>186</v>
      </c>
      <c r="L784" s="33"/>
      <c r="M784" s="33"/>
      <c r="N784" s="73" t="s">
        <v>3957</v>
      </c>
      <c r="O784" s="73"/>
      <c r="P784" s="74">
        <v>788</v>
      </c>
      <c r="Q784" s="37" t="s">
        <v>52</v>
      </c>
      <c r="R784" s="37" t="s">
        <v>52</v>
      </c>
      <c r="S784" s="37" t="s">
        <v>52</v>
      </c>
      <c r="T784" s="37" t="s">
        <v>1580</v>
      </c>
      <c r="U784" s="37" t="s">
        <v>447</v>
      </c>
      <c r="V784" s="37" t="s">
        <v>3958</v>
      </c>
      <c r="W784" s="91">
        <v>15924972838</v>
      </c>
      <c r="X784" s="33" t="s">
        <v>56</v>
      </c>
      <c r="Y784" s="124">
        <v>45352</v>
      </c>
      <c r="Z784" s="124">
        <v>45657</v>
      </c>
      <c r="AA784" s="37"/>
      <c r="AB784" s="105" t="s">
        <v>1584</v>
      </c>
      <c r="AC784" s="100"/>
      <c r="AD784" s="37">
        <v>3.1</v>
      </c>
      <c r="AE784" s="35" t="s">
        <v>52</v>
      </c>
      <c r="AF784" s="34">
        <v>186</v>
      </c>
      <c r="AG784" s="34">
        <v>186</v>
      </c>
      <c r="AH784" s="33"/>
      <c r="AI784" s="33"/>
    </row>
    <row r="785" s="2" customFormat="1" ht="74" hidden="1" customHeight="1" spans="1:35">
      <c r="A785" s="34">
        <v>531</v>
      </c>
      <c r="B785" s="34" t="s">
        <v>864</v>
      </c>
      <c r="C785" s="37" t="s">
        <v>865</v>
      </c>
      <c r="D785" s="37" t="s">
        <v>866</v>
      </c>
      <c r="E785" s="37" t="s">
        <v>3959</v>
      </c>
      <c r="F785" s="37" t="s">
        <v>270</v>
      </c>
      <c r="G785" s="37" t="s">
        <v>3960</v>
      </c>
      <c r="H785" s="37" t="s">
        <v>48</v>
      </c>
      <c r="I785" s="73" t="s">
        <v>3961</v>
      </c>
      <c r="J785" s="34">
        <v>53.8</v>
      </c>
      <c r="K785" s="34">
        <v>53.8</v>
      </c>
      <c r="L785" s="33"/>
      <c r="M785" s="33"/>
      <c r="N785" s="73" t="s">
        <v>3962</v>
      </c>
      <c r="O785" s="73"/>
      <c r="P785" s="74">
        <v>1791</v>
      </c>
      <c r="Q785" s="37" t="s">
        <v>52</v>
      </c>
      <c r="R785" s="37" t="s">
        <v>52</v>
      </c>
      <c r="S785" s="37" t="s">
        <v>52</v>
      </c>
      <c r="T785" s="37" t="s">
        <v>1580</v>
      </c>
      <c r="U785" s="37" t="s">
        <v>275</v>
      </c>
      <c r="V785" s="37" t="s">
        <v>3963</v>
      </c>
      <c r="W785" s="91">
        <v>15887910650</v>
      </c>
      <c r="X785" s="33" t="s">
        <v>56</v>
      </c>
      <c r="Y785" s="124">
        <v>45352</v>
      </c>
      <c r="Z785" s="124">
        <v>45657</v>
      </c>
      <c r="AA785" s="37"/>
      <c r="AB785" s="105" t="s">
        <v>1584</v>
      </c>
      <c r="AC785" s="100"/>
      <c r="AD785" s="37">
        <v>0.897</v>
      </c>
      <c r="AE785" s="35" t="s">
        <v>52</v>
      </c>
      <c r="AF785" s="34">
        <v>53.8</v>
      </c>
      <c r="AG785" s="34">
        <v>53.8</v>
      </c>
      <c r="AH785" s="33"/>
      <c r="AI785" s="33"/>
    </row>
    <row r="786" s="2" customFormat="1" ht="74" hidden="1" customHeight="1" spans="1:35">
      <c r="A786" s="33">
        <v>532</v>
      </c>
      <c r="B786" s="34" t="s">
        <v>864</v>
      </c>
      <c r="C786" s="37" t="s">
        <v>865</v>
      </c>
      <c r="D786" s="37" t="s">
        <v>866</v>
      </c>
      <c r="E786" s="37" t="s">
        <v>3964</v>
      </c>
      <c r="F786" s="37" t="s">
        <v>270</v>
      </c>
      <c r="G786" s="37" t="s">
        <v>2836</v>
      </c>
      <c r="H786" s="37" t="s">
        <v>48</v>
      </c>
      <c r="I786" s="73" t="s">
        <v>3965</v>
      </c>
      <c r="J786" s="34">
        <v>160</v>
      </c>
      <c r="K786" s="34">
        <v>160</v>
      </c>
      <c r="L786" s="33"/>
      <c r="M786" s="33"/>
      <c r="N786" s="73" t="s">
        <v>3966</v>
      </c>
      <c r="O786" s="73"/>
      <c r="P786" s="74">
        <v>2645</v>
      </c>
      <c r="Q786" s="37" t="s">
        <v>52</v>
      </c>
      <c r="R786" s="37" t="s">
        <v>52</v>
      </c>
      <c r="S786" s="37" t="s">
        <v>52</v>
      </c>
      <c r="T786" s="37" t="s">
        <v>1580</v>
      </c>
      <c r="U786" s="37" t="s">
        <v>275</v>
      </c>
      <c r="V786" s="37" t="s">
        <v>3963</v>
      </c>
      <c r="W786" s="91">
        <v>15887910650</v>
      </c>
      <c r="X786" s="33" t="s">
        <v>56</v>
      </c>
      <c r="Y786" s="124">
        <v>45352</v>
      </c>
      <c r="Z786" s="124">
        <v>45657</v>
      </c>
      <c r="AA786" s="37"/>
      <c r="AB786" s="105" t="s">
        <v>1584</v>
      </c>
      <c r="AC786" s="100"/>
      <c r="AD786" s="37">
        <v>2.66</v>
      </c>
      <c r="AE786" s="35" t="s">
        <v>52</v>
      </c>
      <c r="AF786" s="34">
        <v>160</v>
      </c>
      <c r="AG786" s="34">
        <v>160</v>
      </c>
      <c r="AH786" s="33"/>
      <c r="AI786" s="33"/>
    </row>
    <row r="787" s="2" customFormat="1" ht="74" hidden="1" customHeight="1" spans="1:35">
      <c r="A787" s="34">
        <v>533</v>
      </c>
      <c r="B787" s="34" t="s">
        <v>864</v>
      </c>
      <c r="C787" s="37" t="s">
        <v>865</v>
      </c>
      <c r="D787" s="37" t="s">
        <v>866</v>
      </c>
      <c r="E787" s="37" t="s">
        <v>3967</v>
      </c>
      <c r="F787" s="37" t="s">
        <v>270</v>
      </c>
      <c r="G787" s="37" t="s">
        <v>2836</v>
      </c>
      <c r="H787" s="37" t="s">
        <v>48</v>
      </c>
      <c r="I787" s="73" t="s">
        <v>3968</v>
      </c>
      <c r="J787" s="34">
        <v>192</v>
      </c>
      <c r="K787" s="34">
        <v>192</v>
      </c>
      <c r="L787" s="33"/>
      <c r="M787" s="33"/>
      <c r="N787" s="73" t="s">
        <v>3969</v>
      </c>
      <c r="O787" s="73"/>
      <c r="P787" s="74">
        <v>1939</v>
      </c>
      <c r="Q787" s="37" t="s">
        <v>52</v>
      </c>
      <c r="R787" s="37" t="s">
        <v>52</v>
      </c>
      <c r="S787" s="37" t="s">
        <v>52</v>
      </c>
      <c r="T787" s="37" t="s">
        <v>1580</v>
      </c>
      <c r="U787" s="37" t="s">
        <v>275</v>
      </c>
      <c r="V787" s="37" t="s">
        <v>3963</v>
      </c>
      <c r="W787" s="91">
        <v>15887910650</v>
      </c>
      <c r="X787" s="33" t="s">
        <v>56</v>
      </c>
      <c r="Y787" s="124">
        <v>45352</v>
      </c>
      <c r="Z787" s="124">
        <v>45657</v>
      </c>
      <c r="AA787" s="37"/>
      <c r="AB787" s="105" t="s">
        <v>1584</v>
      </c>
      <c r="AC787" s="100"/>
      <c r="AD787" s="37">
        <v>3.2</v>
      </c>
      <c r="AE787" s="35" t="s">
        <v>52</v>
      </c>
      <c r="AF787" s="34">
        <v>192</v>
      </c>
      <c r="AG787" s="34">
        <v>192</v>
      </c>
      <c r="AH787" s="33"/>
      <c r="AI787" s="33"/>
    </row>
    <row r="788" s="2" customFormat="1" ht="74" hidden="1" customHeight="1" spans="1:35">
      <c r="A788" s="34">
        <v>534</v>
      </c>
      <c r="B788" s="34" t="s">
        <v>864</v>
      </c>
      <c r="C788" s="37" t="s">
        <v>865</v>
      </c>
      <c r="D788" s="37" t="s">
        <v>866</v>
      </c>
      <c r="E788" s="37" t="s">
        <v>3970</v>
      </c>
      <c r="F788" s="37" t="s">
        <v>207</v>
      </c>
      <c r="G788" s="37" t="s">
        <v>3890</v>
      </c>
      <c r="H788" s="37" t="s">
        <v>48</v>
      </c>
      <c r="I788" s="73" t="s">
        <v>3971</v>
      </c>
      <c r="J788" s="34">
        <v>126.6</v>
      </c>
      <c r="K788" s="34">
        <v>126.6</v>
      </c>
      <c r="L788" s="33"/>
      <c r="M788" s="33"/>
      <c r="N788" s="73" t="s">
        <v>3972</v>
      </c>
      <c r="O788" s="73"/>
      <c r="P788" s="74">
        <v>239</v>
      </c>
      <c r="Q788" s="37" t="s">
        <v>52</v>
      </c>
      <c r="R788" s="37" t="s">
        <v>52</v>
      </c>
      <c r="S788" s="37" t="s">
        <v>52</v>
      </c>
      <c r="T788" s="37" t="s">
        <v>1580</v>
      </c>
      <c r="U788" s="37" t="s">
        <v>212</v>
      </c>
      <c r="V788" s="37" t="s">
        <v>2091</v>
      </c>
      <c r="W788" s="91">
        <v>13769653376</v>
      </c>
      <c r="X788" s="33" t="s">
        <v>56</v>
      </c>
      <c r="Y788" s="124">
        <v>45352</v>
      </c>
      <c r="Z788" s="124">
        <v>45657</v>
      </c>
      <c r="AA788" s="37"/>
      <c r="AB788" s="105" t="s">
        <v>1584</v>
      </c>
      <c r="AC788" s="100"/>
      <c r="AD788" s="37">
        <v>2.11</v>
      </c>
      <c r="AE788" s="35" t="s">
        <v>52</v>
      </c>
      <c r="AF788" s="34">
        <v>126.6</v>
      </c>
      <c r="AG788" s="34">
        <v>126.6</v>
      </c>
      <c r="AH788" s="33"/>
      <c r="AI788" s="33"/>
    </row>
    <row r="789" s="2" customFormat="1" ht="74" hidden="1" customHeight="1" spans="1:35">
      <c r="A789" s="33">
        <v>535</v>
      </c>
      <c r="B789" s="34" t="s">
        <v>864</v>
      </c>
      <c r="C789" s="37" t="s">
        <v>865</v>
      </c>
      <c r="D789" s="37" t="s">
        <v>866</v>
      </c>
      <c r="E789" s="37" t="s">
        <v>3973</v>
      </c>
      <c r="F789" s="37" t="s">
        <v>207</v>
      </c>
      <c r="G789" s="37" t="s">
        <v>3890</v>
      </c>
      <c r="H789" s="37" t="s">
        <v>48</v>
      </c>
      <c r="I789" s="73" t="s">
        <v>3974</v>
      </c>
      <c r="J789" s="34">
        <v>132.6</v>
      </c>
      <c r="K789" s="34">
        <v>132.6</v>
      </c>
      <c r="L789" s="33"/>
      <c r="M789" s="33"/>
      <c r="N789" s="73" t="s">
        <v>3975</v>
      </c>
      <c r="O789" s="73"/>
      <c r="P789" s="74">
        <v>125</v>
      </c>
      <c r="Q789" s="37" t="s">
        <v>52</v>
      </c>
      <c r="R789" s="37" t="s">
        <v>52</v>
      </c>
      <c r="S789" s="37" t="s">
        <v>52</v>
      </c>
      <c r="T789" s="37" t="s">
        <v>1580</v>
      </c>
      <c r="U789" s="37" t="s">
        <v>212</v>
      </c>
      <c r="V789" s="37" t="s">
        <v>2091</v>
      </c>
      <c r="W789" s="91">
        <v>13769653376</v>
      </c>
      <c r="X789" s="33" t="s">
        <v>56</v>
      </c>
      <c r="Y789" s="124">
        <v>45352</v>
      </c>
      <c r="Z789" s="124">
        <v>45657</v>
      </c>
      <c r="AA789" s="37"/>
      <c r="AB789" s="105" t="s">
        <v>1584</v>
      </c>
      <c r="AC789" s="100"/>
      <c r="AD789" s="37">
        <v>2.21</v>
      </c>
      <c r="AE789" s="35" t="s">
        <v>52</v>
      </c>
      <c r="AF789" s="34">
        <v>132.6</v>
      </c>
      <c r="AG789" s="34">
        <v>132.6</v>
      </c>
      <c r="AH789" s="33"/>
      <c r="AI789" s="33"/>
    </row>
    <row r="790" s="2" customFormat="1" ht="74" hidden="1" customHeight="1" spans="1:35">
      <c r="A790" s="34">
        <v>536</v>
      </c>
      <c r="B790" s="34" t="s">
        <v>864</v>
      </c>
      <c r="C790" s="37" t="s">
        <v>865</v>
      </c>
      <c r="D790" s="37" t="s">
        <v>866</v>
      </c>
      <c r="E790" s="37" t="s">
        <v>3976</v>
      </c>
      <c r="F790" s="37" t="s">
        <v>112</v>
      </c>
      <c r="G790" s="37" t="s">
        <v>2297</v>
      </c>
      <c r="H790" s="37" t="s">
        <v>48</v>
      </c>
      <c r="I790" s="73" t="s">
        <v>3929</v>
      </c>
      <c r="J790" s="34">
        <v>174</v>
      </c>
      <c r="K790" s="34">
        <v>174</v>
      </c>
      <c r="L790" s="33"/>
      <c r="M790" s="33"/>
      <c r="N790" s="73" t="s">
        <v>3977</v>
      </c>
      <c r="O790" s="73"/>
      <c r="P790" s="74">
        <v>56</v>
      </c>
      <c r="Q790" s="37" t="s">
        <v>52</v>
      </c>
      <c r="R790" s="37" t="s">
        <v>52</v>
      </c>
      <c r="S790" s="37" t="s">
        <v>52</v>
      </c>
      <c r="T790" s="37" t="s">
        <v>1580</v>
      </c>
      <c r="U790" s="37" t="s">
        <v>118</v>
      </c>
      <c r="V790" s="37" t="s">
        <v>3923</v>
      </c>
      <c r="W790" s="91">
        <v>13769505945</v>
      </c>
      <c r="X790" s="33" t="s">
        <v>56</v>
      </c>
      <c r="Y790" s="124">
        <v>45352</v>
      </c>
      <c r="Z790" s="124">
        <v>45657</v>
      </c>
      <c r="AA790" s="37"/>
      <c r="AB790" s="105" t="s">
        <v>1584</v>
      </c>
      <c r="AC790" s="100"/>
      <c r="AD790" s="37">
        <v>2.9</v>
      </c>
      <c r="AE790" s="35" t="s">
        <v>52</v>
      </c>
      <c r="AF790" s="34">
        <v>174</v>
      </c>
      <c r="AG790" s="34">
        <v>174</v>
      </c>
      <c r="AH790" s="33"/>
      <c r="AI790" s="33"/>
    </row>
    <row r="791" s="2" customFormat="1" ht="74" customHeight="1" spans="1:35">
      <c r="A791" s="34">
        <v>537</v>
      </c>
      <c r="B791" s="34" t="s">
        <v>864</v>
      </c>
      <c r="C791" s="37" t="s">
        <v>865</v>
      </c>
      <c r="D791" s="37" t="s">
        <v>866</v>
      </c>
      <c r="E791" s="37" t="s">
        <v>3978</v>
      </c>
      <c r="F791" s="37" t="s">
        <v>46</v>
      </c>
      <c r="G791" s="37" t="s">
        <v>3979</v>
      </c>
      <c r="H791" s="37" t="s">
        <v>48</v>
      </c>
      <c r="I791" s="73" t="s">
        <v>3917</v>
      </c>
      <c r="J791" s="34">
        <v>180</v>
      </c>
      <c r="K791" s="34">
        <v>180</v>
      </c>
      <c r="L791" s="33"/>
      <c r="M791" s="33"/>
      <c r="N791" s="73" t="s">
        <v>3980</v>
      </c>
      <c r="O791" s="73"/>
      <c r="P791" s="74">
        <v>158</v>
      </c>
      <c r="Q791" s="37" t="s">
        <v>52</v>
      </c>
      <c r="R791" s="37" t="s">
        <v>52</v>
      </c>
      <c r="S791" s="37" t="s">
        <v>52</v>
      </c>
      <c r="T791" s="37" t="s">
        <v>1580</v>
      </c>
      <c r="U791" s="37" t="s">
        <v>447</v>
      </c>
      <c r="V791" s="37" t="s">
        <v>3958</v>
      </c>
      <c r="W791" s="91">
        <v>15924972838</v>
      </c>
      <c r="X791" s="33" t="s">
        <v>56</v>
      </c>
      <c r="Y791" s="124">
        <v>45352</v>
      </c>
      <c r="Z791" s="124">
        <v>45657</v>
      </c>
      <c r="AA791" s="37"/>
      <c r="AB791" s="105" t="s">
        <v>1584</v>
      </c>
      <c r="AC791" s="100"/>
      <c r="AD791" s="37">
        <v>3</v>
      </c>
      <c r="AE791" s="35" t="s">
        <v>52</v>
      </c>
      <c r="AF791" s="34">
        <v>180</v>
      </c>
      <c r="AG791" s="34">
        <v>180</v>
      </c>
      <c r="AH791" s="33"/>
      <c r="AI791" s="33"/>
    </row>
    <row r="792" s="2" customFormat="1" ht="74" hidden="1" customHeight="1" spans="1:35">
      <c r="A792" s="33">
        <v>538</v>
      </c>
      <c r="B792" s="34" t="s">
        <v>864</v>
      </c>
      <c r="C792" s="37" t="s">
        <v>865</v>
      </c>
      <c r="D792" s="37" t="s">
        <v>866</v>
      </c>
      <c r="E792" s="37" t="s">
        <v>3981</v>
      </c>
      <c r="F792" s="37" t="s">
        <v>402</v>
      </c>
      <c r="G792" s="37" t="s">
        <v>3625</v>
      </c>
      <c r="H792" s="37" t="s">
        <v>48</v>
      </c>
      <c r="I792" s="73" t="s">
        <v>3982</v>
      </c>
      <c r="J792" s="34">
        <v>12</v>
      </c>
      <c r="K792" s="34">
        <v>12</v>
      </c>
      <c r="L792" s="33"/>
      <c r="M792" s="33"/>
      <c r="N792" s="73" t="s">
        <v>3983</v>
      </c>
      <c r="O792" s="73"/>
      <c r="P792" s="74">
        <v>73</v>
      </c>
      <c r="Q792" s="37" t="s">
        <v>52</v>
      </c>
      <c r="R792" s="37" t="s">
        <v>52</v>
      </c>
      <c r="S792" s="37" t="s">
        <v>52</v>
      </c>
      <c r="T792" s="37" t="s">
        <v>1580</v>
      </c>
      <c r="U792" s="37" t="s">
        <v>407</v>
      </c>
      <c r="V792" s="37" t="s">
        <v>663</v>
      </c>
      <c r="W792" s="91">
        <v>13769532197</v>
      </c>
      <c r="X792" s="33" t="s">
        <v>56</v>
      </c>
      <c r="Y792" s="124">
        <v>45352</v>
      </c>
      <c r="Z792" s="124">
        <v>45657</v>
      </c>
      <c r="AA792" s="37"/>
      <c r="AB792" s="105" t="s">
        <v>1584</v>
      </c>
      <c r="AC792" s="100"/>
      <c r="AD792" s="120">
        <v>0.2</v>
      </c>
      <c r="AE792" s="35" t="s">
        <v>52</v>
      </c>
      <c r="AF792" s="34">
        <v>12</v>
      </c>
      <c r="AG792" s="34">
        <v>12</v>
      </c>
      <c r="AH792" s="33"/>
      <c r="AI792" s="33"/>
    </row>
    <row r="793" s="2" customFormat="1" ht="74" hidden="1" customHeight="1" spans="1:35">
      <c r="A793" s="34">
        <v>539</v>
      </c>
      <c r="B793" s="34" t="s">
        <v>864</v>
      </c>
      <c r="C793" s="37" t="s">
        <v>865</v>
      </c>
      <c r="D793" s="37" t="s">
        <v>866</v>
      </c>
      <c r="E793" s="37" t="s">
        <v>3984</v>
      </c>
      <c r="F793" s="37" t="s">
        <v>402</v>
      </c>
      <c r="G793" s="37" t="s">
        <v>3985</v>
      </c>
      <c r="H793" s="37" t="s">
        <v>48</v>
      </c>
      <c r="I793" s="73" t="s">
        <v>3986</v>
      </c>
      <c r="J793" s="34">
        <v>1026</v>
      </c>
      <c r="K793" s="34">
        <v>1026</v>
      </c>
      <c r="L793" s="33"/>
      <c r="M793" s="33"/>
      <c r="N793" s="73" t="s">
        <v>3987</v>
      </c>
      <c r="O793" s="73"/>
      <c r="P793" s="74">
        <v>197</v>
      </c>
      <c r="Q793" s="37" t="s">
        <v>52</v>
      </c>
      <c r="R793" s="37" t="s">
        <v>52</v>
      </c>
      <c r="S793" s="37" t="s">
        <v>52</v>
      </c>
      <c r="T793" s="37" t="s">
        <v>1580</v>
      </c>
      <c r="U793" s="37" t="s">
        <v>407</v>
      </c>
      <c r="V793" s="37" t="s">
        <v>663</v>
      </c>
      <c r="W793" s="91">
        <v>13769532197</v>
      </c>
      <c r="X793" s="33" t="s">
        <v>56</v>
      </c>
      <c r="Y793" s="124">
        <v>45352</v>
      </c>
      <c r="Z793" s="124">
        <v>45657</v>
      </c>
      <c r="AA793" s="37"/>
      <c r="AB793" s="105" t="s">
        <v>1584</v>
      </c>
      <c r="AC793" s="100"/>
      <c r="AD793" s="37">
        <v>17.1</v>
      </c>
      <c r="AE793" s="35" t="s">
        <v>52</v>
      </c>
      <c r="AF793" s="34">
        <v>1026</v>
      </c>
      <c r="AG793" s="34">
        <v>1026</v>
      </c>
      <c r="AH793" s="33"/>
      <c r="AI793" s="33"/>
    </row>
    <row r="794" s="2" customFormat="1" ht="74" hidden="1" customHeight="1" spans="1:35">
      <c r="A794" s="34">
        <v>540</v>
      </c>
      <c r="B794" s="34" t="s">
        <v>864</v>
      </c>
      <c r="C794" s="37" t="s">
        <v>865</v>
      </c>
      <c r="D794" s="37" t="s">
        <v>866</v>
      </c>
      <c r="E794" s="37" t="s">
        <v>3988</v>
      </c>
      <c r="F794" s="37" t="s">
        <v>284</v>
      </c>
      <c r="G794" s="37" t="s">
        <v>3740</v>
      </c>
      <c r="H794" s="37" t="s">
        <v>48</v>
      </c>
      <c r="I794" s="73" t="s">
        <v>3925</v>
      </c>
      <c r="J794" s="34">
        <v>156</v>
      </c>
      <c r="K794" s="34">
        <v>156</v>
      </c>
      <c r="L794" s="33"/>
      <c r="M794" s="33"/>
      <c r="N794" s="73" t="s">
        <v>3989</v>
      </c>
      <c r="O794" s="73"/>
      <c r="P794" s="74">
        <v>258</v>
      </c>
      <c r="Q794" s="37" t="s">
        <v>52</v>
      </c>
      <c r="R794" s="37" t="s">
        <v>52</v>
      </c>
      <c r="S794" s="37" t="s">
        <v>52</v>
      </c>
      <c r="T794" s="37" t="s">
        <v>1580</v>
      </c>
      <c r="U794" s="37" t="s">
        <v>289</v>
      </c>
      <c r="V794" s="37" t="s">
        <v>3990</v>
      </c>
      <c r="W794" s="91">
        <v>15987415789</v>
      </c>
      <c r="X794" s="33" t="s">
        <v>56</v>
      </c>
      <c r="Y794" s="124">
        <v>45352</v>
      </c>
      <c r="Z794" s="124">
        <v>45657</v>
      </c>
      <c r="AA794" s="37"/>
      <c r="AB794" s="105" t="s">
        <v>1584</v>
      </c>
      <c r="AC794" s="100"/>
      <c r="AD794" s="119">
        <v>2.6</v>
      </c>
      <c r="AE794" s="35" t="s">
        <v>52</v>
      </c>
      <c r="AF794" s="34">
        <v>156</v>
      </c>
      <c r="AG794" s="34">
        <v>156</v>
      </c>
      <c r="AH794" s="33"/>
      <c r="AI794" s="33"/>
    </row>
    <row r="795" s="2" customFormat="1" ht="74" hidden="1" customHeight="1" spans="1:35">
      <c r="A795" s="33">
        <v>541</v>
      </c>
      <c r="B795" s="34" t="s">
        <v>864</v>
      </c>
      <c r="C795" s="37" t="s">
        <v>865</v>
      </c>
      <c r="D795" s="37" t="s">
        <v>866</v>
      </c>
      <c r="E795" s="37" t="s">
        <v>3991</v>
      </c>
      <c r="F795" s="37" t="s">
        <v>284</v>
      </c>
      <c r="G795" s="37" t="s">
        <v>3992</v>
      </c>
      <c r="H795" s="37" t="s">
        <v>48</v>
      </c>
      <c r="I795" s="73" t="s">
        <v>3925</v>
      </c>
      <c r="J795" s="34">
        <v>156</v>
      </c>
      <c r="K795" s="34">
        <v>156</v>
      </c>
      <c r="L795" s="33"/>
      <c r="M795" s="33"/>
      <c r="N795" s="73" t="s">
        <v>3993</v>
      </c>
      <c r="O795" s="73"/>
      <c r="P795" s="74">
        <v>295</v>
      </c>
      <c r="Q795" s="37" t="s">
        <v>52</v>
      </c>
      <c r="R795" s="37" t="s">
        <v>52</v>
      </c>
      <c r="S795" s="37" t="s">
        <v>52</v>
      </c>
      <c r="T795" s="37" t="s">
        <v>1580</v>
      </c>
      <c r="U795" s="37" t="s">
        <v>289</v>
      </c>
      <c r="V795" s="37" t="s">
        <v>3990</v>
      </c>
      <c r="W795" s="91">
        <v>15987415789</v>
      </c>
      <c r="X795" s="33" t="s">
        <v>56</v>
      </c>
      <c r="Y795" s="124">
        <v>45352</v>
      </c>
      <c r="Z795" s="124">
        <v>45657</v>
      </c>
      <c r="AA795" s="37"/>
      <c r="AB795" s="105" t="s">
        <v>1584</v>
      </c>
      <c r="AC795" s="100"/>
      <c r="AD795" s="37">
        <v>2.6</v>
      </c>
      <c r="AE795" s="35" t="s">
        <v>52</v>
      </c>
      <c r="AF795" s="34">
        <v>156</v>
      </c>
      <c r="AG795" s="34">
        <v>156</v>
      </c>
      <c r="AH795" s="33"/>
      <c r="AI795" s="33"/>
    </row>
    <row r="796" s="2" customFormat="1" ht="74" hidden="1" customHeight="1" spans="1:35">
      <c r="A796" s="34">
        <v>542</v>
      </c>
      <c r="B796" s="34" t="s">
        <v>864</v>
      </c>
      <c r="C796" s="37" t="s">
        <v>865</v>
      </c>
      <c r="D796" s="37" t="s">
        <v>866</v>
      </c>
      <c r="E796" s="37" t="s">
        <v>3994</v>
      </c>
      <c r="F796" s="37" t="s">
        <v>450</v>
      </c>
      <c r="G796" s="37" t="s">
        <v>710</v>
      </c>
      <c r="H796" s="37" t="s">
        <v>48</v>
      </c>
      <c r="I796" s="73" t="s">
        <v>3995</v>
      </c>
      <c r="J796" s="34">
        <v>30</v>
      </c>
      <c r="K796" s="34">
        <v>30</v>
      </c>
      <c r="L796" s="33"/>
      <c r="M796" s="33"/>
      <c r="N796" s="73" t="s">
        <v>3996</v>
      </c>
      <c r="O796" s="73"/>
      <c r="P796" s="74">
        <v>36</v>
      </c>
      <c r="Q796" s="37" t="s">
        <v>52</v>
      </c>
      <c r="R796" s="37" t="s">
        <v>52</v>
      </c>
      <c r="S796" s="37" t="s">
        <v>52</v>
      </c>
      <c r="T796" s="37" t="s">
        <v>1580</v>
      </c>
      <c r="U796" s="37" t="s">
        <v>454</v>
      </c>
      <c r="V796" s="37" t="s">
        <v>3997</v>
      </c>
      <c r="W796" s="91">
        <v>13769500315</v>
      </c>
      <c r="X796" s="33" t="s">
        <v>56</v>
      </c>
      <c r="Y796" s="124">
        <v>45352</v>
      </c>
      <c r="Z796" s="124">
        <v>45657</v>
      </c>
      <c r="AA796" s="37"/>
      <c r="AB796" s="105" t="s">
        <v>1584</v>
      </c>
      <c r="AC796" s="100"/>
      <c r="AD796" s="37">
        <v>0.5</v>
      </c>
      <c r="AE796" s="35" t="s">
        <v>52</v>
      </c>
      <c r="AF796" s="34">
        <v>30</v>
      </c>
      <c r="AG796" s="34">
        <v>30</v>
      </c>
      <c r="AH796" s="33"/>
      <c r="AI796" s="33"/>
    </row>
    <row r="797" s="2" customFormat="1" ht="74" hidden="1" customHeight="1" spans="1:35">
      <c r="A797" s="34">
        <v>543</v>
      </c>
      <c r="B797" s="34" t="s">
        <v>864</v>
      </c>
      <c r="C797" s="37" t="s">
        <v>865</v>
      </c>
      <c r="D797" s="37" t="s">
        <v>866</v>
      </c>
      <c r="E797" s="37" t="s">
        <v>3998</v>
      </c>
      <c r="F797" s="37" t="s">
        <v>450</v>
      </c>
      <c r="G797" s="37" t="s">
        <v>1179</v>
      </c>
      <c r="H797" s="37" t="s">
        <v>48</v>
      </c>
      <c r="I797" s="73" t="s">
        <v>3999</v>
      </c>
      <c r="J797" s="34">
        <v>36</v>
      </c>
      <c r="K797" s="34">
        <v>36</v>
      </c>
      <c r="L797" s="33"/>
      <c r="M797" s="33"/>
      <c r="N797" s="73" t="s">
        <v>4000</v>
      </c>
      <c r="O797" s="73"/>
      <c r="P797" s="74">
        <v>133</v>
      </c>
      <c r="Q797" s="37" t="s">
        <v>52</v>
      </c>
      <c r="R797" s="37" t="s">
        <v>52</v>
      </c>
      <c r="S797" s="37" t="s">
        <v>52</v>
      </c>
      <c r="T797" s="37" t="s">
        <v>1580</v>
      </c>
      <c r="U797" s="37" t="s">
        <v>454</v>
      </c>
      <c r="V797" s="37" t="s">
        <v>3997</v>
      </c>
      <c r="W797" s="91">
        <v>13769500315</v>
      </c>
      <c r="X797" s="33" t="s">
        <v>56</v>
      </c>
      <c r="Y797" s="124">
        <v>45352</v>
      </c>
      <c r="Z797" s="124">
        <v>45657</v>
      </c>
      <c r="AA797" s="37"/>
      <c r="AB797" s="105" t="s">
        <v>1584</v>
      </c>
      <c r="AC797" s="100"/>
      <c r="AD797" s="37">
        <v>0.6</v>
      </c>
      <c r="AE797" s="35" t="s">
        <v>52</v>
      </c>
      <c r="AF797" s="34">
        <v>36</v>
      </c>
      <c r="AG797" s="34">
        <v>36</v>
      </c>
      <c r="AH797" s="33"/>
      <c r="AI797" s="33"/>
    </row>
    <row r="798" s="2" customFormat="1" ht="74" hidden="1" customHeight="1" spans="1:35">
      <c r="A798" s="33">
        <v>544</v>
      </c>
      <c r="B798" s="34" t="s">
        <v>864</v>
      </c>
      <c r="C798" s="37" t="s">
        <v>865</v>
      </c>
      <c r="D798" s="37" t="s">
        <v>866</v>
      </c>
      <c r="E798" s="37" t="s">
        <v>4001</v>
      </c>
      <c r="F798" s="37" t="s">
        <v>591</v>
      </c>
      <c r="G798" s="37" t="s">
        <v>3150</v>
      </c>
      <c r="H798" s="37" t="s">
        <v>48</v>
      </c>
      <c r="I798" s="73" t="s">
        <v>3912</v>
      </c>
      <c r="J798" s="34">
        <v>150</v>
      </c>
      <c r="K798" s="34">
        <v>150</v>
      </c>
      <c r="L798" s="33"/>
      <c r="M798" s="33"/>
      <c r="N798" s="73" t="s">
        <v>4002</v>
      </c>
      <c r="O798" s="73"/>
      <c r="P798" s="74">
        <v>32</v>
      </c>
      <c r="Q798" s="37" t="s">
        <v>52</v>
      </c>
      <c r="R798" s="37" t="s">
        <v>52</v>
      </c>
      <c r="S798" s="37" t="s">
        <v>52</v>
      </c>
      <c r="T798" s="37" t="s">
        <v>1580</v>
      </c>
      <c r="U798" s="37" t="s">
        <v>597</v>
      </c>
      <c r="V798" s="37" t="s">
        <v>4003</v>
      </c>
      <c r="W798" s="91">
        <v>13988911345</v>
      </c>
      <c r="X798" s="33" t="s">
        <v>56</v>
      </c>
      <c r="Y798" s="124">
        <v>45352</v>
      </c>
      <c r="Z798" s="124">
        <v>45657</v>
      </c>
      <c r="AA798" s="37"/>
      <c r="AB798" s="105" t="s">
        <v>1584</v>
      </c>
      <c r="AC798" s="100"/>
      <c r="AD798" s="37">
        <v>2.5</v>
      </c>
      <c r="AE798" s="35" t="s">
        <v>52</v>
      </c>
      <c r="AF798" s="34">
        <v>150</v>
      </c>
      <c r="AG798" s="34">
        <v>150</v>
      </c>
      <c r="AH798" s="33"/>
      <c r="AI798" s="33"/>
    </row>
    <row r="799" s="2" customFormat="1" ht="74" hidden="1" customHeight="1" spans="1:35">
      <c r="A799" s="34">
        <v>545</v>
      </c>
      <c r="B799" s="34" t="s">
        <v>864</v>
      </c>
      <c r="C799" s="37" t="s">
        <v>865</v>
      </c>
      <c r="D799" s="37" t="s">
        <v>866</v>
      </c>
      <c r="E799" s="37" t="s">
        <v>4004</v>
      </c>
      <c r="F799" s="37" t="s">
        <v>591</v>
      </c>
      <c r="G799" s="37" t="s">
        <v>3150</v>
      </c>
      <c r="H799" s="37" t="s">
        <v>48</v>
      </c>
      <c r="I799" s="73" t="s">
        <v>4005</v>
      </c>
      <c r="J799" s="34">
        <v>126</v>
      </c>
      <c r="K799" s="34">
        <v>126</v>
      </c>
      <c r="L799" s="33"/>
      <c r="M799" s="33"/>
      <c r="N799" s="73" t="s">
        <v>4006</v>
      </c>
      <c r="O799" s="73"/>
      <c r="P799" s="74">
        <v>38</v>
      </c>
      <c r="Q799" s="37" t="s">
        <v>52</v>
      </c>
      <c r="R799" s="37" t="s">
        <v>52</v>
      </c>
      <c r="S799" s="37" t="s">
        <v>52</v>
      </c>
      <c r="T799" s="37" t="s">
        <v>1580</v>
      </c>
      <c r="U799" s="37" t="s">
        <v>597</v>
      </c>
      <c r="V799" s="37" t="s">
        <v>4003</v>
      </c>
      <c r="W799" s="91">
        <v>13988911345</v>
      </c>
      <c r="X799" s="33" t="s">
        <v>56</v>
      </c>
      <c r="Y799" s="124">
        <v>45352</v>
      </c>
      <c r="Z799" s="124">
        <v>45657</v>
      </c>
      <c r="AA799" s="37"/>
      <c r="AB799" s="105" t="s">
        <v>1584</v>
      </c>
      <c r="AC799" s="100"/>
      <c r="AD799" s="37">
        <v>2.1</v>
      </c>
      <c r="AE799" s="35" t="s">
        <v>52</v>
      </c>
      <c r="AF799" s="34">
        <v>126</v>
      </c>
      <c r="AG799" s="34">
        <v>126</v>
      </c>
      <c r="AH799" s="33"/>
      <c r="AI799" s="33"/>
    </row>
    <row r="800" s="2" customFormat="1" ht="74" hidden="1" customHeight="1" spans="1:35">
      <c r="A800" s="34">
        <v>546</v>
      </c>
      <c r="B800" s="34" t="s">
        <v>864</v>
      </c>
      <c r="C800" s="37" t="s">
        <v>865</v>
      </c>
      <c r="D800" s="37" t="s">
        <v>866</v>
      </c>
      <c r="E800" s="37" t="s">
        <v>4007</v>
      </c>
      <c r="F800" s="37" t="s">
        <v>223</v>
      </c>
      <c r="G800" s="37" t="s">
        <v>4008</v>
      </c>
      <c r="H800" s="37" t="s">
        <v>48</v>
      </c>
      <c r="I800" s="73" t="s">
        <v>4005</v>
      </c>
      <c r="J800" s="34">
        <v>126</v>
      </c>
      <c r="K800" s="34">
        <v>126</v>
      </c>
      <c r="L800" s="33"/>
      <c r="M800" s="33"/>
      <c r="N800" s="73" t="s">
        <v>4009</v>
      </c>
      <c r="O800" s="73"/>
      <c r="P800" s="74">
        <v>482</v>
      </c>
      <c r="Q800" s="37" t="s">
        <v>52</v>
      </c>
      <c r="R800" s="37" t="s">
        <v>52</v>
      </c>
      <c r="S800" s="37" t="s">
        <v>52</v>
      </c>
      <c r="T800" s="37" t="s">
        <v>1580</v>
      </c>
      <c r="U800" s="37" t="s">
        <v>228</v>
      </c>
      <c r="V800" s="37" t="s">
        <v>4010</v>
      </c>
      <c r="W800" s="91">
        <v>19306953999</v>
      </c>
      <c r="X800" s="33" t="s">
        <v>56</v>
      </c>
      <c r="Y800" s="124">
        <v>45352</v>
      </c>
      <c r="Z800" s="124">
        <v>45657</v>
      </c>
      <c r="AA800" s="37"/>
      <c r="AB800" s="105" t="s">
        <v>1584</v>
      </c>
      <c r="AC800" s="100"/>
      <c r="AD800" s="37">
        <v>2.1</v>
      </c>
      <c r="AE800" s="35" t="s">
        <v>52</v>
      </c>
      <c r="AF800" s="34">
        <v>126</v>
      </c>
      <c r="AG800" s="34">
        <v>126</v>
      </c>
      <c r="AH800" s="33"/>
      <c r="AI800" s="33"/>
    </row>
    <row r="801" s="2" customFormat="1" ht="74" hidden="1" customHeight="1" spans="1:35">
      <c r="A801" s="33">
        <v>547</v>
      </c>
      <c r="B801" s="34" t="s">
        <v>864</v>
      </c>
      <c r="C801" s="37" t="s">
        <v>865</v>
      </c>
      <c r="D801" s="37" t="s">
        <v>866</v>
      </c>
      <c r="E801" s="37" t="s">
        <v>4011</v>
      </c>
      <c r="F801" s="37" t="s">
        <v>366</v>
      </c>
      <c r="G801" s="37" t="s">
        <v>1893</v>
      </c>
      <c r="H801" s="37" t="s">
        <v>48</v>
      </c>
      <c r="I801" s="73" t="s">
        <v>4012</v>
      </c>
      <c r="J801" s="34">
        <v>60</v>
      </c>
      <c r="K801" s="34">
        <v>60</v>
      </c>
      <c r="L801" s="33"/>
      <c r="M801" s="33"/>
      <c r="N801" s="73" t="s">
        <v>4013</v>
      </c>
      <c r="O801" s="73"/>
      <c r="P801" s="74">
        <v>97</v>
      </c>
      <c r="Q801" s="37" t="s">
        <v>52</v>
      </c>
      <c r="R801" s="37" t="s">
        <v>52</v>
      </c>
      <c r="S801" s="37" t="s">
        <v>52</v>
      </c>
      <c r="T801" s="37" t="s">
        <v>1580</v>
      </c>
      <c r="U801" s="37" t="s">
        <v>371</v>
      </c>
      <c r="V801" s="37" t="s">
        <v>4014</v>
      </c>
      <c r="W801" s="91">
        <v>13769871259</v>
      </c>
      <c r="X801" s="33" t="s">
        <v>56</v>
      </c>
      <c r="Y801" s="124">
        <v>45352</v>
      </c>
      <c r="Z801" s="124">
        <v>45657</v>
      </c>
      <c r="AA801" s="37"/>
      <c r="AB801" s="105" t="s">
        <v>1584</v>
      </c>
      <c r="AC801" s="100"/>
      <c r="AD801" s="37">
        <v>1</v>
      </c>
      <c r="AE801" s="35" t="s">
        <v>52</v>
      </c>
      <c r="AF801" s="34">
        <v>60</v>
      </c>
      <c r="AG801" s="34">
        <v>60</v>
      </c>
      <c r="AH801" s="33"/>
      <c r="AI801" s="33"/>
    </row>
    <row r="802" s="2" customFormat="1" ht="74" hidden="1" customHeight="1" spans="1:35">
      <c r="A802" s="34">
        <v>548</v>
      </c>
      <c r="B802" s="34" t="s">
        <v>864</v>
      </c>
      <c r="C802" s="37" t="s">
        <v>865</v>
      </c>
      <c r="D802" s="37" t="s">
        <v>866</v>
      </c>
      <c r="E802" s="37" t="s">
        <v>4015</v>
      </c>
      <c r="F802" s="37" t="s">
        <v>366</v>
      </c>
      <c r="G802" s="37" t="s">
        <v>1893</v>
      </c>
      <c r="H802" s="37" t="s">
        <v>48</v>
      </c>
      <c r="I802" s="73" t="s">
        <v>4016</v>
      </c>
      <c r="J802" s="34">
        <v>84</v>
      </c>
      <c r="K802" s="34">
        <v>84</v>
      </c>
      <c r="L802" s="33"/>
      <c r="M802" s="33"/>
      <c r="N802" s="73" t="s">
        <v>4017</v>
      </c>
      <c r="O802" s="73"/>
      <c r="P802" s="74">
        <v>97</v>
      </c>
      <c r="Q802" s="37" t="s">
        <v>52</v>
      </c>
      <c r="R802" s="37" t="s">
        <v>52</v>
      </c>
      <c r="S802" s="37" t="s">
        <v>52</v>
      </c>
      <c r="T802" s="37" t="s">
        <v>1580</v>
      </c>
      <c r="U802" s="37" t="s">
        <v>371</v>
      </c>
      <c r="V802" s="37" t="s">
        <v>4014</v>
      </c>
      <c r="W802" s="91">
        <v>13769871259</v>
      </c>
      <c r="X802" s="33" t="s">
        <v>56</v>
      </c>
      <c r="Y802" s="124">
        <v>45352</v>
      </c>
      <c r="Z802" s="124">
        <v>45657</v>
      </c>
      <c r="AA802" s="37"/>
      <c r="AB802" s="105" t="s">
        <v>1584</v>
      </c>
      <c r="AC802" s="100"/>
      <c r="AD802" s="37">
        <v>1.4</v>
      </c>
      <c r="AE802" s="35" t="s">
        <v>52</v>
      </c>
      <c r="AF802" s="34">
        <v>84</v>
      </c>
      <c r="AG802" s="34">
        <v>84</v>
      </c>
      <c r="AH802" s="33"/>
      <c r="AI802" s="33"/>
    </row>
    <row r="803" s="2" customFormat="1" ht="75" hidden="1" customHeight="1" spans="1:35">
      <c r="A803" s="34">
        <v>549</v>
      </c>
      <c r="B803" s="34" t="s">
        <v>864</v>
      </c>
      <c r="C803" s="37" t="s">
        <v>865</v>
      </c>
      <c r="D803" s="37" t="s">
        <v>866</v>
      </c>
      <c r="E803" s="37" t="s">
        <v>4018</v>
      </c>
      <c r="F803" s="37" t="s">
        <v>366</v>
      </c>
      <c r="G803" s="37" t="s">
        <v>1893</v>
      </c>
      <c r="H803" s="37" t="s">
        <v>48</v>
      </c>
      <c r="I803" s="73" t="s">
        <v>4012</v>
      </c>
      <c r="J803" s="34">
        <v>60</v>
      </c>
      <c r="K803" s="34">
        <v>60</v>
      </c>
      <c r="L803" s="33"/>
      <c r="M803" s="33"/>
      <c r="N803" s="73" t="s">
        <v>4019</v>
      </c>
      <c r="O803" s="73"/>
      <c r="P803" s="74">
        <v>97</v>
      </c>
      <c r="Q803" s="37" t="s">
        <v>52</v>
      </c>
      <c r="R803" s="37" t="s">
        <v>52</v>
      </c>
      <c r="S803" s="37" t="s">
        <v>52</v>
      </c>
      <c r="T803" s="37" t="s">
        <v>1580</v>
      </c>
      <c r="U803" s="37" t="s">
        <v>371</v>
      </c>
      <c r="V803" s="37" t="s">
        <v>4014</v>
      </c>
      <c r="W803" s="91">
        <v>13769871259</v>
      </c>
      <c r="X803" s="33" t="s">
        <v>56</v>
      </c>
      <c r="Y803" s="124">
        <v>45352</v>
      </c>
      <c r="Z803" s="124">
        <v>45657</v>
      </c>
      <c r="AA803" s="37"/>
      <c r="AB803" s="105" t="s">
        <v>1584</v>
      </c>
      <c r="AC803" s="100"/>
      <c r="AD803" s="37">
        <v>1</v>
      </c>
      <c r="AE803" s="35" t="s">
        <v>52</v>
      </c>
      <c r="AF803" s="34">
        <v>60</v>
      </c>
      <c r="AG803" s="34">
        <v>60</v>
      </c>
      <c r="AH803" s="33"/>
      <c r="AI803" s="33"/>
    </row>
    <row r="804" s="2" customFormat="1" ht="74" hidden="1" customHeight="1" spans="1:35">
      <c r="A804" s="33">
        <v>550</v>
      </c>
      <c r="B804" s="34" t="s">
        <v>864</v>
      </c>
      <c r="C804" s="37" t="s">
        <v>865</v>
      </c>
      <c r="D804" s="37" t="s">
        <v>866</v>
      </c>
      <c r="E804" s="37" t="s">
        <v>4020</v>
      </c>
      <c r="F804" s="37" t="s">
        <v>99</v>
      </c>
      <c r="G804" s="37" t="s">
        <v>4021</v>
      </c>
      <c r="H804" s="37" t="s">
        <v>48</v>
      </c>
      <c r="I804" s="73" t="s">
        <v>4022</v>
      </c>
      <c r="J804" s="34">
        <v>94.2</v>
      </c>
      <c r="K804" s="34">
        <v>94.2</v>
      </c>
      <c r="L804" s="33"/>
      <c r="M804" s="33"/>
      <c r="N804" s="73" t="s">
        <v>4023</v>
      </c>
      <c r="O804" s="73"/>
      <c r="P804" s="74">
        <v>198</v>
      </c>
      <c r="Q804" s="37" t="s">
        <v>52</v>
      </c>
      <c r="R804" s="37" t="s">
        <v>52</v>
      </c>
      <c r="S804" s="37" t="s">
        <v>52</v>
      </c>
      <c r="T804" s="37" t="s">
        <v>1580</v>
      </c>
      <c r="U804" s="37" t="s">
        <v>104</v>
      </c>
      <c r="V804" s="37" t="s">
        <v>4024</v>
      </c>
      <c r="W804" s="91">
        <v>19169353671</v>
      </c>
      <c r="X804" s="33" t="s">
        <v>56</v>
      </c>
      <c r="Y804" s="124">
        <v>45352</v>
      </c>
      <c r="Z804" s="124">
        <v>45657</v>
      </c>
      <c r="AA804" s="37"/>
      <c r="AB804" s="105" t="s">
        <v>1584</v>
      </c>
      <c r="AC804" s="100"/>
      <c r="AD804" s="37">
        <v>1.57</v>
      </c>
      <c r="AE804" s="35" t="s">
        <v>52</v>
      </c>
      <c r="AF804" s="34">
        <v>94.2</v>
      </c>
      <c r="AG804" s="34">
        <v>94.2</v>
      </c>
      <c r="AH804" s="33"/>
      <c r="AI804" s="33"/>
    </row>
    <row r="805" s="2" customFormat="1" ht="76" hidden="1" customHeight="1" spans="1:35">
      <c r="A805" s="34">
        <v>551</v>
      </c>
      <c r="B805" s="34" t="s">
        <v>864</v>
      </c>
      <c r="C805" s="37" t="s">
        <v>865</v>
      </c>
      <c r="D805" s="37" t="s">
        <v>866</v>
      </c>
      <c r="E805" s="37" t="s">
        <v>4025</v>
      </c>
      <c r="F805" s="37" t="s">
        <v>99</v>
      </c>
      <c r="G805" s="37" t="s">
        <v>100</v>
      </c>
      <c r="H805" s="37" t="s">
        <v>48</v>
      </c>
      <c r="I805" s="73" t="s">
        <v>3956</v>
      </c>
      <c r="J805" s="34">
        <v>186</v>
      </c>
      <c r="K805" s="34">
        <v>186</v>
      </c>
      <c r="L805" s="33"/>
      <c r="M805" s="33"/>
      <c r="N805" s="73" t="s">
        <v>4026</v>
      </c>
      <c r="O805" s="73"/>
      <c r="P805" s="74">
        <v>154</v>
      </c>
      <c r="Q805" s="37" t="s">
        <v>52</v>
      </c>
      <c r="R805" s="37" t="s">
        <v>52</v>
      </c>
      <c r="S805" s="37" t="s">
        <v>52</v>
      </c>
      <c r="T805" s="37" t="s">
        <v>1580</v>
      </c>
      <c r="U805" s="37" t="s">
        <v>104</v>
      </c>
      <c r="V805" s="37" t="s">
        <v>4024</v>
      </c>
      <c r="W805" s="91">
        <v>19169353671</v>
      </c>
      <c r="X805" s="33" t="s">
        <v>56</v>
      </c>
      <c r="Y805" s="124">
        <v>45352</v>
      </c>
      <c r="Z805" s="124">
        <v>45657</v>
      </c>
      <c r="AA805" s="37"/>
      <c r="AB805" s="105" t="s">
        <v>1584</v>
      </c>
      <c r="AC805" s="100"/>
      <c r="AD805" s="37">
        <v>3.1</v>
      </c>
      <c r="AE805" s="35" t="s">
        <v>52</v>
      </c>
      <c r="AF805" s="34">
        <v>186</v>
      </c>
      <c r="AG805" s="34">
        <v>186</v>
      </c>
      <c r="AH805" s="33"/>
      <c r="AI805" s="33"/>
    </row>
    <row r="806" s="2" customFormat="1" ht="75" hidden="1" customHeight="1" spans="1:35">
      <c r="A806" s="34">
        <v>552</v>
      </c>
      <c r="B806" s="34" t="s">
        <v>864</v>
      </c>
      <c r="C806" s="37" t="s">
        <v>865</v>
      </c>
      <c r="D806" s="37" t="s">
        <v>866</v>
      </c>
      <c r="E806" s="37" t="s">
        <v>4027</v>
      </c>
      <c r="F806" s="37" t="s">
        <v>99</v>
      </c>
      <c r="G806" s="37" t="s">
        <v>100</v>
      </c>
      <c r="H806" s="37" t="s">
        <v>48</v>
      </c>
      <c r="I806" s="73" t="s">
        <v>4028</v>
      </c>
      <c r="J806" s="34">
        <v>64.2</v>
      </c>
      <c r="K806" s="34">
        <v>64.2</v>
      </c>
      <c r="L806" s="33"/>
      <c r="M806" s="33"/>
      <c r="N806" s="73" t="s">
        <v>4029</v>
      </c>
      <c r="O806" s="73"/>
      <c r="P806" s="74">
        <v>184</v>
      </c>
      <c r="Q806" s="37" t="s">
        <v>52</v>
      </c>
      <c r="R806" s="37" t="s">
        <v>52</v>
      </c>
      <c r="S806" s="37" t="s">
        <v>52</v>
      </c>
      <c r="T806" s="37" t="s">
        <v>1580</v>
      </c>
      <c r="U806" s="37" t="s">
        <v>104</v>
      </c>
      <c r="V806" s="37" t="s">
        <v>4024</v>
      </c>
      <c r="W806" s="91">
        <v>19169353671</v>
      </c>
      <c r="X806" s="33" t="s">
        <v>56</v>
      </c>
      <c r="Y806" s="124">
        <v>45352</v>
      </c>
      <c r="Z806" s="124">
        <v>45657</v>
      </c>
      <c r="AA806" s="37"/>
      <c r="AB806" s="105" t="s">
        <v>1584</v>
      </c>
      <c r="AC806" s="100"/>
      <c r="AD806" s="37">
        <v>1.07</v>
      </c>
      <c r="AE806" s="35" t="s">
        <v>52</v>
      </c>
      <c r="AF806" s="34">
        <v>64.2</v>
      </c>
      <c r="AG806" s="34">
        <v>64.2</v>
      </c>
      <c r="AH806" s="33"/>
      <c r="AI806" s="33"/>
    </row>
    <row r="807" s="2" customFormat="1" ht="75" hidden="1" customHeight="1" spans="1:35">
      <c r="A807" s="33">
        <v>553</v>
      </c>
      <c r="B807" s="34" t="s">
        <v>864</v>
      </c>
      <c r="C807" s="37" t="s">
        <v>865</v>
      </c>
      <c r="D807" s="37" t="s">
        <v>866</v>
      </c>
      <c r="E807" s="37" t="s">
        <v>4030</v>
      </c>
      <c r="F807" s="37" t="s">
        <v>99</v>
      </c>
      <c r="G807" s="37" t="s">
        <v>378</v>
      </c>
      <c r="H807" s="37" t="s">
        <v>48</v>
      </c>
      <c r="I807" s="73" t="s">
        <v>4031</v>
      </c>
      <c r="J807" s="34">
        <v>210</v>
      </c>
      <c r="K807" s="34">
        <v>210</v>
      </c>
      <c r="L807" s="33"/>
      <c r="M807" s="33"/>
      <c r="N807" s="73" t="s">
        <v>4032</v>
      </c>
      <c r="O807" s="73"/>
      <c r="P807" s="74">
        <v>1259</v>
      </c>
      <c r="Q807" s="37" t="s">
        <v>52</v>
      </c>
      <c r="R807" s="37" t="s">
        <v>52</v>
      </c>
      <c r="S807" s="37" t="s">
        <v>52</v>
      </c>
      <c r="T807" s="37" t="s">
        <v>1580</v>
      </c>
      <c r="U807" s="37" t="s">
        <v>104</v>
      </c>
      <c r="V807" s="37" t="s">
        <v>4024</v>
      </c>
      <c r="W807" s="91">
        <v>19169353671</v>
      </c>
      <c r="X807" s="33" t="s">
        <v>56</v>
      </c>
      <c r="Y807" s="124">
        <v>45352</v>
      </c>
      <c r="Z807" s="124">
        <v>45657</v>
      </c>
      <c r="AA807" s="37"/>
      <c r="AB807" s="105" t="s">
        <v>1584</v>
      </c>
      <c r="AC807" s="100"/>
      <c r="AD807" s="37">
        <v>3.5</v>
      </c>
      <c r="AE807" s="35" t="s">
        <v>52</v>
      </c>
      <c r="AF807" s="34">
        <v>210</v>
      </c>
      <c r="AG807" s="34">
        <v>210</v>
      </c>
      <c r="AH807" s="33"/>
      <c r="AI807" s="33"/>
    </row>
    <row r="808" s="2" customFormat="1" ht="63.75" hidden="1" spans="1:35">
      <c r="A808" s="34">
        <v>554</v>
      </c>
      <c r="B808" s="34" t="s">
        <v>864</v>
      </c>
      <c r="C808" s="37" t="s">
        <v>865</v>
      </c>
      <c r="D808" s="37" t="s">
        <v>866</v>
      </c>
      <c r="E808" s="37" t="s">
        <v>4033</v>
      </c>
      <c r="F808" s="37" t="s">
        <v>99</v>
      </c>
      <c r="G808" s="37" t="s">
        <v>378</v>
      </c>
      <c r="H808" s="37" t="s">
        <v>48</v>
      </c>
      <c r="I808" s="73" t="s">
        <v>4031</v>
      </c>
      <c r="J808" s="34">
        <v>210</v>
      </c>
      <c r="K808" s="34">
        <v>210</v>
      </c>
      <c r="L808" s="33"/>
      <c r="M808" s="33"/>
      <c r="N808" s="73" t="s">
        <v>4034</v>
      </c>
      <c r="O808" s="73"/>
      <c r="P808" s="74">
        <v>183</v>
      </c>
      <c r="Q808" s="37" t="s">
        <v>52</v>
      </c>
      <c r="R808" s="37" t="s">
        <v>52</v>
      </c>
      <c r="S808" s="37" t="s">
        <v>52</v>
      </c>
      <c r="T808" s="37" t="s">
        <v>1580</v>
      </c>
      <c r="U808" s="37" t="s">
        <v>104</v>
      </c>
      <c r="V808" s="37" t="s">
        <v>4024</v>
      </c>
      <c r="W808" s="91">
        <v>19169353671</v>
      </c>
      <c r="X808" s="33" t="s">
        <v>56</v>
      </c>
      <c r="Y808" s="124">
        <v>45352</v>
      </c>
      <c r="Z808" s="124">
        <v>45657</v>
      </c>
      <c r="AA808" s="37"/>
      <c r="AB808" s="105" t="s">
        <v>1584</v>
      </c>
      <c r="AC808" s="100"/>
      <c r="AD808" s="37">
        <v>3.5</v>
      </c>
      <c r="AE808" s="35" t="s">
        <v>52</v>
      </c>
      <c r="AF808" s="34">
        <v>210</v>
      </c>
      <c r="AG808" s="34">
        <v>210</v>
      </c>
      <c r="AH808" s="33"/>
      <c r="AI808" s="33"/>
    </row>
    <row r="809" s="2" customFormat="1" ht="51" hidden="1" spans="1:35">
      <c r="A809" s="34">
        <v>555</v>
      </c>
      <c r="B809" s="34" t="s">
        <v>864</v>
      </c>
      <c r="C809" s="37" t="s">
        <v>865</v>
      </c>
      <c r="D809" s="37" t="s">
        <v>866</v>
      </c>
      <c r="E809" s="37" t="s">
        <v>4035</v>
      </c>
      <c r="F809" s="37" t="s">
        <v>99</v>
      </c>
      <c r="G809" s="37" t="s">
        <v>378</v>
      </c>
      <c r="H809" s="37" t="s">
        <v>48</v>
      </c>
      <c r="I809" s="73" t="s">
        <v>4036</v>
      </c>
      <c r="J809" s="34">
        <v>96</v>
      </c>
      <c r="K809" s="34">
        <v>96</v>
      </c>
      <c r="L809" s="33"/>
      <c r="M809" s="33"/>
      <c r="N809" s="73" t="s">
        <v>4037</v>
      </c>
      <c r="O809" s="73"/>
      <c r="P809" s="74">
        <v>651</v>
      </c>
      <c r="Q809" s="37" t="s">
        <v>52</v>
      </c>
      <c r="R809" s="37" t="s">
        <v>52</v>
      </c>
      <c r="S809" s="37" t="s">
        <v>52</v>
      </c>
      <c r="T809" s="37" t="s">
        <v>1580</v>
      </c>
      <c r="U809" s="37" t="s">
        <v>104</v>
      </c>
      <c r="V809" s="37" t="s">
        <v>4024</v>
      </c>
      <c r="W809" s="91">
        <v>19169353671</v>
      </c>
      <c r="X809" s="33" t="s">
        <v>56</v>
      </c>
      <c r="Y809" s="124">
        <v>45352</v>
      </c>
      <c r="Z809" s="124">
        <v>45657</v>
      </c>
      <c r="AA809" s="37"/>
      <c r="AB809" s="105" t="s">
        <v>1584</v>
      </c>
      <c r="AC809" s="100"/>
      <c r="AD809" s="37">
        <v>1.6</v>
      </c>
      <c r="AE809" s="35" t="s">
        <v>52</v>
      </c>
      <c r="AF809" s="34">
        <v>96</v>
      </c>
      <c r="AG809" s="34">
        <v>96</v>
      </c>
      <c r="AH809" s="33"/>
      <c r="AI809" s="33"/>
    </row>
    <row r="810" s="2" customFormat="1" ht="76" hidden="1" customHeight="1" spans="1:35">
      <c r="A810" s="33">
        <v>556</v>
      </c>
      <c r="B810" s="34" t="s">
        <v>864</v>
      </c>
      <c r="C810" s="37" t="s">
        <v>865</v>
      </c>
      <c r="D810" s="37" t="s">
        <v>866</v>
      </c>
      <c r="E810" s="37" t="s">
        <v>4038</v>
      </c>
      <c r="F810" s="37" t="s">
        <v>99</v>
      </c>
      <c r="G810" s="37" t="s">
        <v>378</v>
      </c>
      <c r="H810" s="37" t="s">
        <v>48</v>
      </c>
      <c r="I810" s="73" t="s">
        <v>3968</v>
      </c>
      <c r="J810" s="34">
        <v>192</v>
      </c>
      <c r="K810" s="34">
        <v>192</v>
      </c>
      <c r="L810" s="33"/>
      <c r="M810" s="33"/>
      <c r="N810" s="73" t="s">
        <v>4039</v>
      </c>
      <c r="O810" s="73"/>
      <c r="P810" s="74">
        <v>1701</v>
      </c>
      <c r="Q810" s="37" t="s">
        <v>52</v>
      </c>
      <c r="R810" s="37" t="s">
        <v>52</v>
      </c>
      <c r="S810" s="37" t="s">
        <v>52</v>
      </c>
      <c r="T810" s="37" t="s">
        <v>1580</v>
      </c>
      <c r="U810" s="37" t="s">
        <v>104</v>
      </c>
      <c r="V810" s="37" t="s">
        <v>4024</v>
      </c>
      <c r="W810" s="91">
        <v>19169353671</v>
      </c>
      <c r="X810" s="33" t="s">
        <v>56</v>
      </c>
      <c r="Y810" s="124">
        <v>45352</v>
      </c>
      <c r="Z810" s="124">
        <v>45657</v>
      </c>
      <c r="AA810" s="37"/>
      <c r="AB810" s="105" t="s">
        <v>1584</v>
      </c>
      <c r="AC810" s="100"/>
      <c r="AD810" s="37">
        <v>3.2</v>
      </c>
      <c r="AE810" s="35" t="s">
        <v>52</v>
      </c>
      <c r="AF810" s="34">
        <v>192</v>
      </c>
      <c r="AG810" s="34">
        <v>192</v>
      </c>
      <c r="AH810" s="33"/>
      <c r="AI810" s="33"/>
    </row>
    <row r="811" s="2" customFormat="1" ht="76" hidden="1" customHeight="1" spans="1:35">
      <c r="A811" s="34">
        <v>557</v>
      </c>
      <c r="B811" s="34" t="s">
        <v>864</v>
      </c>
      <c r="C811" s="37" t="s">
        <v>865</v>
      </c>
      <c r="D811" s="37" t="s">
        <v>866</v>
      </c>
      <c r="E811" s="37" t="s">
        <v>4040</v>
      </c>
      <c r="F811" s="37" t="s">
        <v>99</v>
      </c>
      <c r="G811" s="37" t="s">
        <v>378</v>
      </c>
      <c r="H811" s="37" t="s">
        <v>48</v>
      </c>
      <c r="I811" s="73" t="s">
        <v>4041</v>
      </c>
      <c r="J811" s="34">
        <v>252</v>
      </c>
      <c r="K811" s="34">
        <v>252</v>
      </c>
      <c r="L811" s="33"/>
      <c r="M811" s="33"/>
      <c r="N811" s="73" t="s">
        <v>4042</v>
      </c>
      <c r="O811" s="73"/>
      <c r="P811" s="74">
        <v>1701</v>
      </c>
      <c r="Q811" s="37" t="s">
        <v>52</v>
      </c>
      <c r="R811" s="37" t="s">
        <v>52</v>
      </c>
      <c r="S811" s="37" t="s">
        <v>52</v>
      </c>
      <c r="T811" s="37" t="s">
        <v>1580</v>
      </c>
      <c r="U811" s="37" t="s">
        <v>104</v>
      </c>
      <c r="V811" s="37" t="s">
        <v>4024</v>
      </c>
      <c r="W811" s="91">
        <v>19169353671</v>
      </c>
      <c r="X811" s="33" t="s">
        <v>56</v>
      </c>
      <c r="Y811" s="124">
        <v>45352</v>
      </c>
      <c r="Z811" s="124">
        <v>45657</v>
      </c>
      <c r="AA811" s="37"/>
      <c r="AB811" s="105" t="s">
        <v>1584</v>
      </c>
      <c r="AC811" s="100"/>
      <c r="AD811" s="37">
        <v>4.2</v>
      </c>
      <c r="AE811" s="35" t="s">
        <v>52</v>
      </c>
      <c r="AF811" s="34">
        <v>252</v>
      </c>
      <c r="AG811" s="34">
        <v>252</v>
      </c>
      <c r="AH811" s="33"/>
      <c r="AI811" s="33"/>
    </row>
    <row r="812" s="2" customFormat="1" ht="75" hidden="1" customHeight="1" spans="1:35">
      <c r="A812" s="34">
        <v>558</v>
      </c>
      <c r="B812" s="34" t="s">
        <v>864</v>
      </c>
      <c r="C812" s="37" t="s">
        <v>865</v>
      </c>
      <c r="D812" s="37" t="s">
        <v>866</v>
      </c>
      <c r="E812" s="37" t="s">
        <v>4043</v>
      </c>
      <c r="F812" s="37" t="s">
        <v>99</v>
      </c>
      <c r="G812" s="37" t="s">
        <v>378</v>
      </c>
      <c r="H812" s="37" t="s">
        <v>48</v>
      </c>
      <c r="I812" s="73" t="s">
        <v>4044</v>
      </c>
      <c r="J812" s="34">
        <v>288</v>
      </c>
      <c r="K812" s="34">
        <v>288</v>
      </c>
      <c r="L812" s="33"/>
      <c r="M812" s="33"/>
      <c r="N812" s="73" t="s">
        <v>4045</v>
      </c>
      <c r="O812" s="73"/>
      <c r="P812" s="74">
        <v>1701</v>
      </c>
      <c r="Q812" s="37" t="s">
        <v>52</v>
      </c>
      <c r="R812" s="37" t="s">
        <v>52</v>
      </c>
      <c r="S812" s="37" t="s">
        <v>52</v>
      </c>
      <c r="T812" s="37" t="s">
        <v>1580</v>
      </c>
      <c r="U812" s="37" t="s">
        <v>104</v>
      </c>
      <c r="V812" s="37" t="s">
        <v>4024</v>
      </c>
      <c r="W812" s="91">
        <v>19169353671</v>
      </c>
      <c r="X812" s="33" t="s">
        <v>56</v>
      </c>
      <c r="Y812" s="124">
        <v>45352</v>
      </c>
      <c r="Z812" s="124">
        <v>45657</v>
      </c>
      <c r="AA812" s="37"/>
      <c r="AB812" s="105" t="s">
        <v>1584</v>
      </c>
      <c r="AC812" s="100"/>
      <c r="AD812" s="37">
        <v>4.8</v>
      </c>
      <c r="AE812" s="35" t="s">
        <v>52</v>
      </c>
      <c r="AF812" s="34">
        <v>288</v>
      </c>
      <c r="AG812" s="34">
        <v>288</v>
      </c>
      <c r="AH812" s="33"/>
      <c r="AI812" s="33"/>
    </row>
    <row r="813" s="2" customFormat="1" ht="76" hidden="1" customHeight="1" spans="1:35">
      <c r="A813" s="33">
        <v>559</v>
      </c>
      <c r="B813" s="34" t="s">
        <v>864</v>
      </c>
      <c r="C813" s="37" t="s">
        <v>865</v>
      </c>
      <c r="D813" s="37" t="s">
        <v>866</v>
      </c>
      <c r="E813" s="37" t="s">
        <v>4046</v>
      </c>
      <c r="F813" s="37" t="s">
        <v>121</v>
      </c>
      <c r="G813" s="37" t="s">
        <v>4047</v>
      </c>
      <c r="H813" s="37" t="s">
        <v>48</v>
      </c>
      <c r="I813" s="73" t="s">
        <v>4048</v>
      </c>
      <c r="J813" s="34">
        <v>90</v>
      </c>
      <c r="K813" s="34">
        <v>90</v>
      </c>
      <c r="L813" s="33"/>
      <c r="M813" s="33"/>
      <c r="N813" s="73" t="s">
        <v>4049</v>
      </c>
      <c r="O813" s="73"/>
      <c r="P813" s="74">
        <v>80</v>
      </c>
      <c r="Q813" s="37" t="s">
        <v>52</v>
      </c>
      <c r="R813" s="37" t="s">
        <v>52</v>
      </c>
      <c r="S813" s="37" t="s">
        <v>52</v>
      </c>
      <c r="T813" s="37" t="s">
        <v>1580</v>
      </c>
      <c r="U813" s="37" t="s">
        <v>125</v>
      </c>
      <c r="V813" s="37" t="s">
        <v>1581</v>
      </c>
      <c r="W813" s="91">
        <v>13732730487</v>
      </c>
      <c r="X813" s="33" t="s">
        <v>56</v>
      </c>
      <c r="Y813" s="124">
        <v>45352</v>
      </c>
      <c r="Z813" s="124">
        <v>45657</v>
      </c>
      <c r="AA813" s="37"/>
      <c r="AB813" s="105" t="s">
        <v>1584</v>
      </c>
      <c r="AC813" s="100"/>
      <c r="AD813" s="37">
        <v>1.5</v>
      </c>
      <c r="AE813" s="35" t="s">
        <v>52</v>
      </c>
      <c r="AF813" s="34">
        <v>90</v>
      </c>
      <c r="AG813" s="34">
        <v>90</v>
      </c>
      <c r="AH813" s="33"/>
      <c r="AI813" s="33"/>
    </row>
    <row r="814" s="2" customFormat="1" ht="74" hidden="1" customHeight="1" spans="1:35">
      <c r="A814" s="34">
        <v>560</v>
      </c>
      <c r="B814" s="34" t="s">
        <v>864</v>
      </c>
      <c r="C814" s="37" t="s">
        <v>865</v>
      </c>
      <c r="D814" s="37" t="s">
        <v>866</v>
      </c>
      <c r="E814" s="37" t="s">
        <v>4050</v>
      </c>
      <c r="F814" s="37" t="s">
        <v>121</v>
      </c>
      <c r="G814" s="37" t="s">
        <v>2825</v>
      </c>
      <c r="H814" s="37" t="s">
        <v>48</v>
      </c>
      <c r="I814" s="73" t="s">
        <v>3912</v>
      </c>
      <c r="J814" s="34">
        <v>150</v>
      </c>
      <c r="K814" s="34">
        <v>150</v>
      </c>
      <c r="L814" s="33"/>
      <c r="M814" s="33"/>
      <c r="N814" s="73" t="s">
        <v>4051</v>
      </c>
      <c r="O814" s="73"/>
      <c r="P814" s="74">
        <v>162</v>
      </c>
      <c r="Q814" s="37" t="s">
        <v>52</v>
      </c>
      <c r="R814" s="37" t="s">
        <v>52</v>
      </c>
      <c r="S814" s="37" t="s">
        <v>52</v>
      </c>
      <c r="T814" s="37" t="s">
        <v>1580</v>
      </c>
      <c r="U814" s="37" t="s">
        <v>125</v>
      </c>
      <c r="V814" s="37" t="s">
        <v>1581</v>
      </c>
      <c r="W814" s="91">
        <v>13732730487</v>
      </c>
      <c r="X814" s="33" t="s">
        <v>56</v>
      </c>
      <c r="Y814" s="124">
        <v>45352</v>
      </c>
      <c r="Z814" s="124">
        <v>45657</v>
      </c>
      <c r="AA814" s="37"/>
      <c r="AB814" s="105" t="s">
        <v>1584</v>
      </c>
      <c r="AC814" s="100"/>
      <c r="AD814" s="37">
        <v>2.5</v>
      </c>
      <c r="AE814" s="35" t="s">
        <v>52</v>
      </c>
      <c r="AF814" s="34">
        <v>150</v>
      </c>
      <c r="AG814" s="34">
        <v>150</v>
      </c>
      <c r="AH814" s="33"/>
      <c r="AI814" s="33"/>
    </row>
    <row r="815" s="2" customFormat="1" ht="74" hidden="1" customHeight="1" spans="1:35">
      <c r="A815" s="34">
        <v>561</v>
      </c>
      <c r="B815" s="34" t="s">
        <v>864</v>
      </c>
      <c r="C815" s="37" t="s">
        <v>865</v>
      </c>
      <c r="D815" s="37" t="s">
        <v>866</v>
      </c>
      <c r="E815" s="37" t="s">
        <v>4052</v>
      </c>
      <c r="F815" s="37" t="s">
        <v>179</v>
      </c>
      <c r="G815" s="37" t="s">
        <v>192</v>
      </c>
      <c r="H815" s="37" t="s">
        <v>48</v>
      </c>
      <c r="I815" s="73" t="s">
        <v>4053</v>
      </c>
      <c r="J815" s="34">
        <v>72</v>
      </c>
      <c r="K815" s="34">
        <v>72</v>
      </c>
      <c r="L815" s="33"/>
      <c r="M815" s="33"/>
      <c r="N815" s="73" t="s">
        <v>4054</v>
      </c>
      <c r="O815" s="73"/>
      <c r="P815" s="74">
        <v>134</v>
      </c>
      <c r="Q815" s="37" t="s">
        <v>52</v>
      </c>
      <c r="R815" s="37" t="s">
        <v>52</v>
      </c>
      <c r="S815" s="37" t="s">
        <v>52</v>
      </c>
      <c r="T815" s="37" t="s">
        <v>1580</v>
      </c>
      <c r="U815" s="37" t="s">
        <v>184</v>
      </c>
      <c r="V815" s="37" t="s">
        <v>4055</v>
      </c>
      <c r="W815" s="91">
        <v>15391499446</v>
      </c>
      <c r="X815" s="33" t="s">
        <v>56</v>
      </c>
      <c r="Y815" s="124">
        <v>45352</v>
      </c>
      <c r="Z815" s="124">
        <v>45657</v>
      </c>
      <c r="AA815" s="37"/>
      <c r="AB815" s="105" t="s">
        <v>1584</v>
      </c>
      <c r="AC815" s="100"/>
      <c r="AD815" s="37">
        <v>1.2</v>
      </c>
      <c r="AE815" s="35" t="s">
        <v>52</v>
      </c>
      <c r="AF815" s="34">
        <v>72</v>
      </c>
      <c r="AG815" s="34">
        <v>72</v>
      </c>
      <c r="AH815" s="33"/>
      <c r="AI815" s="33"/>
    </row>
    <row r="816" s="2" customFormat="1" ht="74" hidden="1" customHeight="1" spans="1:35">
      <c r="A816" s="33">
        <v>562</v>
      </c>
      <c r="B816" s="34" t="s">
        <v>864</v>
      </c>
      <c r="C816" s="37" t="s">
        <v>865</v>
      </c>
      <c r="D816" s="37" t="s">
        <v>866</v>
      </c>
      <c r="E816" s="37" t="s">
        <v>4056</v>
      </c>
      <c r="F816" s="37" t="s">
        <v>179</v>
      </c>
      <c r="G816" s="37" t="s">
        <v>3250</v>
      </c>
      <c r="H816" s="37" t="s">
        <v>48</v>
      </c>
      <c r="I816" s="73" t="s">
        <v>4057</v>
      </c>
      <c r="J816" s="34">
        <v>138</v>
      </c>
      <c r="K816" s="34">
        <v>138</v>
      </c>
      <c r="L816" s="33"/>
      <c r="M816" s="33"/>
      <c r="N816" s="73" t="s">
        <v>4058</v>
      </c>
      <c r="O816" s="73"/>
      <c r="P816" s="74">
        <v>147</v>
      </c>
      <c r="Q816" s="37" t="s">
        <v>52</v>
      </c>
      <c r="R816" s="37" t="s">
        <v>52</v>
      </c>
      <c r="S816" s="37" t="s">
        <v>52</v>
      </c>
      <c r="T816" s="37" t="s">
        <v>1580</v>
      </c>
      <c r="U816" s="37" t="s">
        <v>184</v>
      </c>
      <c r="V816" s="37" t="s">
        <v>4055</v>
      </c>
      <c r="W816" s="91">
        <v>15391499446</v>
      </c>
      <c r="X816" s="33" t="s">
        <v>56</v>
      </c>
      <c r="Y816" s="124">
        <v>45352</v>
      </c>
      <c r="Z816" s="124">
        <v>45657</v>
      </c>
      <c r="AA816" s="37"/>
      <c r="AB816" s="105" t="s">
        <v>1584</v>
      </c>
      <c r="AC816" s="100"/>
      <c r="AD816" s="37">
        <v>2.3</v>
      </c>
      <c r="AE816" s="35" t="s">
        <v>52</v>
      </c>
      <c r="AF816" s="34">
        <v>138</v>
      </c>
      <c r="AG816" s="34">
        <v>138</v>
      </c>
      <c r="AH816" s="33"/>
      <c r="AI816" s="33"/>
    </row>
    <row r="817" s="2" customFormat="1" ht="79" hidden="1" customHeight="1" spans="1:35">
      <c r="A817" s="34">
        <v>563</v>
      </c>
      <c r="B817" s="34" t="s">
        <v>864</v>
      </c>
      <c r="C817" s="37" t="s">
        <v>865</v>
      </c>
      <c r="D817" s="37" t="s">
        <v>866</v>
      </c>
      <c r="E817" s="37" t="s">
        <v>4059</v>
      </c>
      <c r="F817" s="37" t="s">
        <v>248</v>
      </c>
      <c r="G817" s="37" t="s">
        <v>2367</v>
      </c>
      <c r="H817" s="37" t="s">
        <v>48</v>
      </c>
      <c r="I817" s="73" t="s">
        <v>4048</v>
      </c>
      <c r="J817" s="34">
        <v>90</v>
      </c>
      <c r="K817" s="34">
        <v>90</v>
      </c>
      <c r="L817" s="33"/>
      <c r="M817" s="33"/>
      <c r="N817" s="73" t="s">
        <v>4060</v>
      </c>
      <c r="O817" s="73"/>
      <c r="P817" s="74">
        <v>226</v>
      </c>
      <c r="Q817" s="37" t="s">
        <v>52</v>
      </c>
      <c r="R817" s="37" t="s">
        <v>52</v>
      </c>
      <c r="S817" s="37" t="s">
        <v>52</v>
      </c>
      <c r="T817" s="37" t="s">
        <v>1580</v>
      </c>
      <c r="U817" s="37" t="s">
        <v>253</v>
      </c>
      <c r="V817" s="37" t="s">
        <v>4061</v>
      </c>
      <c r="W817" s="91">
        <v>13887465775</v>
      </c>
      <c r="X817" s="33" t="s">
        <v>56</v>
      </c>
      <c r="Y817" s="124">
        <v>45352</v>
      </c>
      <c r="Z817" s="124">
        <v>45657</v>
      </c>
      <c r="AA817" s="37"/>
      <c r="AB817" s="105" t="s">
        <v>1584</v>
      </c>
      <c r="AC817" s="100"/>
      <c r="AD817" s="37">
        <v>1.5</v>
      </c>
      <c r="AE817" s="35" t="s">
        <v>52</v>
      </c>
      <c r="AF817" s="34">
        <v>90</v>
      </c>
      <c r="AG817" s="34">
        <v>90</v>
      </c>
      <c r="AH817" s="33"/>
      <c r="AI817" s="33"/>
    </row>
    <row r="818" s="2" customFormat="1" ht="74" hidden="1" customHeight="1" spans="1:35">
      <c r="A818" s="34">
        <v>564</v>
      </c>
      <c r="B818" s="34" t="s">
        <v>864</v>
      </c>
      <c r="C818" s="37" t="s">
        <v>865</v>
      </c>
      <c r="D818" s="37" t="s">
        <v>866</v>
      </c>
      <c r="E818" s="37" t="s">
        <v>4062</v>
      </c>
      <c r="F818" s="37" t="s">
        <v>248</v>
      </c>
      <c r="G818" s="37" t="s">
        <v>2367</v>
      </c>
      <c r="H818" s="37" t="s">
        <v>48</v>
      </c>
      <c r="I818" s="73" t="s">
        <v>4063</v>
      </c>
      <c r="J818" s="34">
        <v>216</v>
      </c>
      <c r="K818" s="34">
        <v>216</v>
      </c>
      <c r="L818" s="33"/>
      <c r="M818" s="33"/>
      <c r="N818" s="73" t="s">
        <v>4064</v>
      </c>
      <c r="O818" s="73"/>
      <c r="P818" s="74">
        <v>200</v>
      </c>
      <c r="Q818" s="37" t="s">
        <v>52</v>
      </c>
      <c r="R818" s="37" t="s">
        <v>52</v>
      </c>
      <c r="S818" s="37" t="s">
        <v>52</v>
      </c>
      <c r="T818" s="37" t="s">
        <v>1580</v>
      </c>
      <c r="U818" s="37" t="s">
        <v>253</v>
      </c>
      <c r="V818" s="37" t="s">
        <v>4061</v>
      </c>
      <c r="W818" s="91">
        <v>13887465775</v>
      </c>
      <c r="X818" s="33" t="s">
        <v>56</v>
      </c>
      <c r="Y818" s="124">
        <v>45352</v>
      </c>
      <c r="Z818" s="124">
        <v>45657</v>
      </c>
      <c r="AA818" s="37"/>
      <c r="AB818" s="105" t="s">
        <v>1584</v>
      </c>
      <c r="AC818" s="100"/>
      <c r="AD818" s="37">
        <v>3.6</v>
      </c>
      <c r="AE818" s="35" t="s">
        <v>52</v>
      </c>
      <c r="AF818" s="34">
        <v>216</v>
      </c>
      <c r="AG818" s="34">
        <v>216</v>
      </c>
      <c r="AH818" s="33"/>
      <c r="AI818" s="33"/>
    </row>
    <row r="819" s="2" customFormat="1" ht="72" hidden="1" customHeight="1" spans="1:35">
      <c r="A819" s="33">
        <v>565</v>
      </c>
      <c r="B819" s="34" t="s">
        <v>864</v>
      </c>
      <c r="C819" s="37" t="s">
        <v>865</v>
      </c>
      <c r="D819" s="37" t="s">
        <v>866</v>
      </c>
      <c r="E819" s="37" t="s">
        <v>4065</v>
      </c>
      <c r="F819" s="37" t="s">
        <v>248</v>
      </c>
      <c r="G819" s="37" t="s">
        <v>2367</v>
      </c>
      <c r="H819" s="37" t="s">
        <v>48</v>
      </c>
      <c r="I819" s="73" t="s">
        <v>3917</v>
      </c>
      <c r="J819" s="34">
        <v>180</v>
      </c>
      <c r="K819" s="34">
        <v>180</v>
      </c>
      <c r="L819" s="33"/>
      <c r="M819" s="33"/>
      <c r="N819" s="73" t="s">
        <v>4066</v>
      </c>
      <c r="O819" s="73"/>
      <c r="P819" s="74">
        <v>235</v>
      </c>
      <c r="Q819" s="37" t="s">
        <v>52</v>
      </c>
      <c r="R819" s="37" t="s">
        <v>52</v>
      </c>
      <c r="S819" s="37" t="s">
        <v>52</v>
      </c>
      <c r="T819" s="37" t="s">
        <v>1580</v>
      </c>
      <c r="U819" s="37" t="s">
        <v>253</v>
      </c>
      <c r="V819" s="37" t="s">
        <v>4061</v>
      </c>
      <c r="W819" s="91">
        <v>13887465775</v>
      </c>
      <c r="X819" s="33" t="s">
        <v>56</v>
      </c>
      <c r="Y819" s="124">
        <v>45352</v>
      </c>
      <c r="Z819" s="124">
        <v>45657</v>
      </c>
      <c r="AA819" s="37"/>
      <c r="AB819" s="105" t="s">
        <v>1584</v>
      </c>
      <c r="AC819" s="100"/>
      <c r="AD819" s="37">
        <v>3</v>
      </c>
      <c r="AE819" s="35" t="s">
        <v>52</v>
      </c>
      <c r="AF819" s="34">
        <v>180</v>
      </c>
      <c r="AG819" s="34">
        <v>180</v>
      </c>
      <c r="AH819" s="33"/>
      <c r="AI819" s="33"/>
    </row>
    <row r="820" s="2" customFormat="1" ht="76" hidden="1" customHeight="1" spans="1:35">
      <c r="A820" s="34">
        <v>566</v>
      </c>
      <c r="B820" s="34" t="s">
        <v>864</v>
      </c>
      <c r="C820" s="37" t="s">
        <v>865</v>
      </c>
      <c r="D820" s="37" t="s">
        <v>866</v>
      </c>
      <c r="E820" s="37" t="s">
        <v>4067</v>
      </c>
      <c r="F820" s="37" t="s">
        <v>215</v>
      </c>
      <c r="G820" s="37" t="s">
        <v>1260</v>
      </c>
      <c r="H820" s="37" t="s">
        <v>48</v>
      </c>
      <c r="I820" s="73" t="s">
        <v>3912</v>
      </c>
      <c r="J820" s="34">
        <v>150</v>
      </c>
      <c r="K820" s="34">
        <v>150</v>
      </c>
      <c r="L820" s="33"/>
      <c r="M820" s="33"/>
      <c r="N820" s="73" t="s">
        <v>4068</v>
      </c>
      <c r="O820" s="73"/>
      <c r="P820" s="74">
        <v>426</v>
      </c>
      <c r="Q820" s="37" t="s">
        <v>52</v>
      </c>
      <c r="R820" s="37" t="s">
        <v>52</v>
      </c>
      <c r="S820" s="37" t="s">
        <v>52</v>
      </c>
      <c r="T820" s="37" t="s">
        <v>1580</v>
      </c>
      <c r="U820" s="37" t="s">
        <v>220</v>
      </c>
      <c r="V820" s="37" t="s">
        <v>4069</v>
      </c>
      <c r="W820" s="91">
        <v>13769888197</v>
      </c>
      <c r="X820" s="33" t="s">
        <v>56</v>
      </c>
      <c r="Y820" s="124">
        <v>45352</v>
      </c>
      <c r="Z820" s="124">
        <v>45657</v>
      </c>
      <c r="AA820" s="37"/>
      <c r="AB820" s="105" t="s">
        <v>1584</v>
      </c>
      <c r="AC820" s="100"/>
      <c r="AD820" s="37">
        <v>2.5</v>
      </c>
      <c r="AE820" s="35" t="s">
        <v>52</v>
      </c>
      <c r="AF820" s="34">
        <v>150</v>
      </c>
      <c r="AG820" s="34">
        <v>150</v>
      </c>
      <c r="AH820" s="33"/>
      <c r="AI820" s="33"/>
    </row>
    <row r="821" s="2" customFormat="1" ht="74" hidden="1" customHeight="1" spans="1:35">
      <c r="A821" s="34">
        <v>567</v>
      </c>
      <c r="B821" s="34" t="s">
        <v>864</v>
      </c>
      <c r="C821" s="37" t="s">
        <v>865</v>
      </c>
      <c r="D821" s="37" t="s">
        <v>866</v>
      </c>
      <c r="E821" s="37" t="s">
        <v>4070</v>
      </c>
      <c r="F821" s="37" t="s">
        <v>215</v>
      </c>
      <c r="G821" s="37" t="s">
        <v>1260</v>
      </c>
      <c r="H821" s="37" t="s">
        <v>48</v>
      </c>
      <c r="I821" s="73" t="s">
        <v>4048</v>
      </c>
      <c r="J821" s="34">
        <v>90</v>
      </c>
      <c r="K821" s="34">
        <v>90</v>
      </c>
      <c r="L821" s="33"/>
      <c r="M821" s="33"/>
      <c r="N821" s="73" t="s">
        <v>4071</v>
      </c>
      <c r="O821" s="73"/>
      <c r="P821" s="74">
        <v>176</v>
      </c>
      <c r="Q821" s="37" t="s">
        <v>52</v>
      </c>
      <c r="R821" s="37" t="s">
        <v>52</v>
      </c>
      <c r="S821" s="37" t="s">
        <v>52</v>
      </c>
      <c r="T821" s="37" t="s">
        <v>1580</v>
      </c>
      <c r="U821" s="37" t="s">
        <v>220</v>
      </c>
      <c r="V821" s="37" t="s">
        <v>4069</v>
      </c>
      <c r="W821" s="91">
        <v>13769888198</v>
      </c>
      <c r="X821" s="33" t="s">
        <v>56</v>
      </c>
      <c r="Y821" s="124">
        <v>45352</v>
      </c>
      <c r="Z821" s="124">
        <v>45657</v>
      </c>
      <c r="AA821" s="37"/>
      <c r="AB821" s="105" t="s">
        <v>1584</v>
      </c>
      <c r="AC821" s="100"/>
      <c r="AD821" s="37">
        <v>1.5</v>
      </c>
      <c r="AE821" s="35" t="s">
        <v>52</v>
      </c>
      <c r="AF821" s="34">
        <v>90</v>
      </c>
      <c r="AG821" s="34">
        <v>90</v>
      </c>
      <c r="AH821" s="33"/>
      <c r="AI821" s="33"/>
    </row>
    <row r="822" s="2" customFormat="1" ht="74" hidden="1" customHeight="1" spans="1:35">
      <c r="A822" s="33">
        <v>568</v>
      </c>
      <c r="B822" s="34" t="s">
        <v>864</v>
      </c>
      <c r="C822" s="37" t="s">
        <v>865</v>
      </c>
      <c r="D822" s="37" t="s">
        <v>866</v>
      </c>
      <c r="E822" s="37" t="s">
        <v>4072</v>
      </c>
      <c r="F822" s="37" t="s">
        <v>215</v>
      </c>
      <c r="G822" s="37" t="s">
        <v>1256</v>
      </c>
      <c r="H822" s="37" t="s">
        <v>48</v>
      </c>
      <c r="I822" s="73" t="s">
        <v>4053</v>
      </c>
      <c r="J822" s="34">
        <v>72</v>
      </c>
      <c r="K822" s="34">
        <v>72</v>
      </c>
      <c r="L822" s="33"/>
      <c r="M822" s="33"/>
      <c r="N822" s="73" t="s">
        <v>4073</v>
      </c>
      <c r="O822" s="73"/>
      <c r="P822" s="74">
        <v>121</v>
      </c>
      <c r="Q822" s="37" t="s">
        <v>52</v>
      </c>
      <c r="R822" s="37" t="s">
        <v>52</v>
      </c>
      <c r="S822" s="37" t="s">
        <v>52</v>
      </c>
      <c r="T822" s="37" t="s">
        <v>1580</v>
      </c>
      <c r="U822" s="37" t="s">
        <v>220</v>
      </c>
      <c r="V822" s="37" t="s">
        <v>4069</v>
      </c>
      <c r="W822" s="91">
        <v>13769888199</v>
      </c>
      <c r="X822" s="33" t="s">
        <v>56</v>
      </c>
      <c r="Y822" s="124">
        <v>45352</v>
      </c>
      <c r="Z822" s="124">
        <v>45657</v>
      </c>
      <c r="AA822" s="37"/>
      <c r="AB822" s="105" t="s">
        <v>1584</v>
      </c>
      <c r="AC822" s="100"/>
      <c r="AD822" s="37">
        <v>1.2</v>
      </c>
      <c r="AE822" s="35" t="s">
        <v>52</v>
      </c>
      <c r="AF822" s="34">
        <v>72</v>
      </c>
      <c r="AG822" s="34">
        <v>72</v>
      </c>
      <c r="AH822" s="33"/>
      <c r="AI822" s="33"/>
    </row>
    <row r="823" s="2" customFormat="1" ht="89" hidden="1" customHeight="1" spans="1:35">
      <c r="A823" s="34">
        <v>569</v>
      </c>
      <c r="B823" s="34" t="s">
        <v>864</v>
      </c>
      <c r="C823" s="37" t="s">
        <v>865</v>
      </c>
      <c r="D823" s="37" t="s">
        <v>866</v>
      </c>
      <c r="E823" s="37" t="s">
        <v>4074</v>
      </c>
      <c r="F823" s="37" t="s">
        <v>215</v>
      </c>
      <c r="G823" s="37" t="s">
        <v>3687</v>
      </c>
      <c r="H823" s="37" t="s">
        <v>48</v>
      </c>
      <c r="I823" s="73" t="s">
        <v>3917</v>
      </c>
      <c r="J823" s="34">
        <v>180</v>
      </c>
      <c r="K823" s="34">
        <v>180</v>
      </c>
      <c r="L823" s="33"/>
      <c r="M823" s="33"/>
      <c r="N823" s="73" t="s">
        <v>4075</v>
      </c>
      <c r="O823" s="73"/>
      <c r="P823" s="74">
        <v>237</v>
      </c>
      <c r="Q823" s="37" t="s">
        <v>52</v>
      </c>
      <c r="R823" s="37" t="s">
        <v>52</v>
      </c>
      <c r="S823" s="37" t="s">
        <v>52</v>
      </c>
      <c r="T823" s="37" t="s">
        <v>1580</v>
      </c>
      <c r="U823" s="37" t="s">
        <v>220</v>
      </c>
      <c r="V823" s="37" t="s">
        <v>4069</v>
      </c>
      <c r="W823" s="91">
        <v>13769888199</v>
      </c>
      <c r="X823" s="33" t="s">
        <v>56</v>
      </c>
      <c r="Y823" s="124">
        <v>45352</v>
      </c>
      <c r="Z823" s="124">
        <v>45657</v>
      </c>
      <c r="AA823" s="37"/>
      <c r="AB823" s="105" t="s">
        <v>1584</v>
      </c>
      <c r="AC823" s="100"/>
      <c r="AD823" s="37">
        <v>3</v>
      </c>
      <c r="AE823" s="35" t="s">
        <v>52</v>
      </c>
      <c r="AF823" s="34">
        <v>180</v>
      </c>
      <c r="AG823" s="34">
        <v>180</v>
      </c>
      <c r="AH823" s="33"/>
      <c r="AI823" s="33"/>
    </row>
    <row r="824" s="2" customFormat="1" ht="76" hidden="1" customHeight="1" spans="1:35">
      <c r="A824" s="34">
        <v>570</v>
      </c>
      <c r="B824" s="34" t="s">
        <v>864</v>
      </c>
      <c r="C824" s="37" t="s">
        <v>865</v>
      </c>
      <c r="D824" s="37" t="s">
        <v>866</v>
      </c>
      <c r="E824" s="37" t="s">
        <v>4076</v>
      </c>
      <c r="F824" s="37" t="s">
        <v>654</v>
      </c>
      <c r="G824" s="37" t="s">
        <v>1133</v>
      </c>
      <c r="H824" s="37" t="s">
        <v>48</v>
      </c>
      <c r="I824" s="73" t="s">
        <v>4077</v>
      </c>
      <c r="J824" s="34">
        <v>450</v>
      </c>
      <c r="K824" s="34">
        <v>450</v>
      </c>
      <c r="L824" s="33"/>
      <c r="M824" s="33"/>
      <c r="N824" s="73" t="s">
        <v>4078</v>
      </c>
      <c r="O824" s="73"/>
      <c r="P824" s="74">
        <v>300</v>
      </c>
      <c r="Q824" s="37" t="s">
        <v>52</v>
      </c>
      <c r="R824" s="37" t="s">
        <v>52</v>
      </c>
      <c r="S824" s="37" t="s">
        <v>52</v>
      </c>
      <c r="T824" s="37" t="s">
        <v>1580</v>
      </c>
      <c r="U824" s="37" t="s">
        <v>658</v>
      </c>
      <c r="V824" s="37" t="s">
        <v>4079</v>
      </c>
      <c r="W824" s="91">
        <v>13508843430</v>
      </c>
      <c r="X824" s="33" t="s">
        <v>56</v>
      </c>
      <c r="Y824" s="124">
        <v>45352</v>
      </c>
      <c r="Z824" s="124">
        <v>45657</v>
      </c>
      <c r="AA824" s="37"/>
      <c r="AB824" s="105" t="s">
        <v>1584</v>
      </c>
      <c r="AC824" s="100"/>
      <c r="AD824" s="37">
        <v>7.5</v>
      </c>
      <c r="AE824" s="35" t="s">
        <v>52</v>
      </c>
      <c r="AF824" s="34">
        <v>450</v>
      </c>
      <c r="AG824" s="34">
        <v>450</v>
      </c>
      <c r="AH824" s="33"/>
      <c r="AI824" s="33"/>
    </row>
    <row r="825" s="2" customFormat="1" ht="78" hidden="1" customHeight="1" spans="1:35">
      <c r="A825" s="33">
        <v>571</v>
      </c>
      <c r="B825" s="34" t="s">
        <v>864</v>
      </c>
      <c r="C825" s="37" t="s">
        <v>865</v>
      </c>
      <c r="D825" s="37" t="s">
        <v>866</v>
      </c>
      <c r="E825" s="37" t="s">
        <v>4080</v>
      </c>
      <c r="F825" s="37" t="s">
        <v>654</v>
      </c>
      <c r="G825" s="37" t="s">
        <v>655</v>
      </c>
      <c r="H825" s="37" t="s">
        <v>48</v>
      </c>
      <c r="I825" s="73" t="s">
        <v>4048</v>
      </c>
      <c r="J825" s="34">
        <v>90</v>
      </c>
      <c r="K825" s="34">
        <v>90</v>
      </c>
      <c r="L825" s="33"/>
      <c r="M825" s="33"/>
      <c r="N825" s="73" t="s">
        <v>4081</v>
      </c>
      <c r="O825" s="73"/>
      <c r="P825" s="74">
        <v>200</v>
      </c>
      <c r="Q825" s="37" t="s">
        <v>52</v>
      </c>
      <c r="R825" s="37" t="s">
        <v>52</v>
      </c>
      <c r="S825" s="37" t="s">
        <v>52</v>
      </c>
      <c r="T825" s="37" t="s">
        <v>1580</v>
      </c>
      <c r="U825" s="37" t="s">
        <v>658</v>
      </c>
      <c r="V825" s="37" t="s">
        <v>4079</v>
      </c>
      <c r="W825" s="91">
        <v>13508843430</v>
      </c>
      <c r="X825" s="33" t="s">
        <v>56</v>
      </c>
      <c r="Y825" s="124">
        <v>45352</v>
      </c>
      <c r="Z825" s="124">
        <v>45657</v>
      </c>
      <c r="AA825" s="37"/>
      <c r="AB825" s="105" t="s">
        <v>1584</v>
      </c>
      <c r="AC825" s="100"/>
      <c r="AD825" s="37">
        <v>1.5</v>
      </c>
      <c r="AE825" s="35" t="s">
        <v>52</v>
      </c>
      <c r="AF825" s="34">
        <v>90</v>
      </c>
      <c r="AG825" s="34">
        <v>90</v>
      </c>
      <c r="AH825" s="33"/>
      <c r="AI825" s="33"/>
    </row>
    <row r="826" s="2" customFormat="1" ht="78" hidden="1" customHeight="1" spans="1:35">
      <c r="A826" s="34">
        <v>572</v>
      </c>
      <c r="B826" s="34" t="s">
        <v>864</v>
      </c>
      <c r="C826" s="37" t="s">
        <v>865</v>
      </c>
      <c r="D826" s="37" t="s">
        <v>866</v>
      </c>
      <c r="E826" s="37" t="s">
        <v>4082</v>
      </c>
      <c r="F826" s="37" t="s">
        <v>654</v>
      </c>
      <c r="G826" s="37" t="s">
        <v>655</v>
      </c>
      <c r="H826" s="37" t="s">
        <v>48</v>
      </c>
      <c r="I826" s="73" t="s">
        <v>4083</v>
      </c>
      <c r="J826" s="34">
        <v>66</v>
      </c>
      <c r="K826" s="34">
        <v>66</v>
      </c>
      <c r="L826" s="33"/>
      <c r="M826" s="33"/>
      <c r="N826" s="73" t="s">
        <v>4084</v>
      </c>
      <c r="O826" s="73"/>
      <c r="P826" s="74">
        <v>110</v>
      </c>
      <c r="Q826" s="37" t="s">
        <v>52</v>
      </c>
      <c r="R826" s="37" t="s">
        <v>52</v>
      </c>
      <c r="S826" s="37" t="s">
        <v>52</v>
      </c>
      <c r="T826" s="37" t="s">
        <v>1580</v>
      </c>
      <c r="U826" s="37" t="s">
        <v>658</v>
      </c>
      <c r="V826" s="37" t="s">
        <v>4079</v>
      </c>
      <c r="W826" s="91">
        <v>13508843430</v>
      </c>
      <c r="X826" s="33" t="s">
        <v>56</v>
      </c>
      <c r="Y826" s="124">
        <v>45352</v>
      </c>
      <c r="Z826" s="124">
        <v>45657</v>
      </c>
      <c r="AA826" s="37"/>
      <c r="AB826" s="105" t="s">
        <v>1584</v>
      </c>
      <c r="AC826" s="100"/>
      <c r="AD826" s="37">
        <v>1.1</v>
      </c>
      <c r="AE826" s="35" t="s">
        <v>52</v>
      </c>
      <c r="AF826" s="34">
        <v>66</v>
      </c>
      <c r="AG826" s="34">
        <v>66</v>
      </c>
      <c r="AH826" s="33"/>
      <c r="AI826" s="33"/>
    </row>
    <row r="827" s="2" customFormat="1" ht="76" hidden="1" customHeight="1" spans="1:35">
      <c r="A827" s="34">
        <v>573</v>
      </c>
      <c r="B827" s="34" t="s">
        <v>864</v>
      </c>
      <c r="C827" s="37" t="s">
        <v>865</v>
      </c>
      <c r="D827" s="37" t="s">
        <v>866</v>
      </c>
      <c r="E827" s="37" t="s">
        <v>4085</v>
      </c>
      <c r="F827" s="37" t="s">
        <v>975</v>
      </c>
      <c r="G827" s="37" t="s">
        <v>2084</v>
      </c>
      <c r="H827" s="37" t="s">
        <v>48</v>
      </c>
      <c r="I827" s="73" t="s">
        <v>4086</v>
      </c>
      <c r="J827" s="34">
        <v>384</v>
      </c>
      <c r="K827" s="34">
        <v>384</v>
      </c>
      <c r="L827" s="33"/>
      <c r="M827" s="33"/>
      <c r="N827" s="73" t="s">
        <v>4087</v>
      </c>
      <c r="O827" s="73"/>
      <c r="P827" s="74">
        <v>157</v>
      </c>
      <c r="Q827" s="37" t="s">
        <v>52</v>
      </c>
      <c r="R827" s="37" t="s">
        <v>52</v>
      </c>
      <c r="S827" s="37" t="s">
        <v>52</v>
      </c>
      <c r="T827" s="37" t="s">
        <v>1580</v>
      </c>
      <c r="U827" s="37" t="s">
        <v>979</v>
      </c>
      <c r="V827" s="37" t="s">
        <v>2747</v>
      </c>
      <c r="W827" s="91">
        <v>15924915448</v>
      </c>
      <c r="X827" s="33" t="s">
        <v>56</v>
      </c>
      <c r="Y827" s="124">
        <v>45352</v>
      </c>
      <c r="Z827" s="124">
        <v>45657</v>
      </c>
      <c r="AA827" s="37"/>
      <c r="AB827" s="105" t="s">
        <v>1584</v>
      </c>
      <c r="AC827" s="100"/>
      <c r="AD827" s="37">
        <v>6.4</v>
      </c>
      <c r="AE827" s="35" t="s">
        <v>52</v>
      </c>
      <c r="AF827" s="34">
        <v>384</v>
      </c>
      <c r="AG827" s="34">
        <v>384</v>
      </c>
      <c r="AH827" s="33"/>
      <c r="AI827" s="33"/>
    </row>
    <row r="828" s="2" customFormat="1" ht="79" hidden="1" customHeight="1" spans="1:35">
      <c r="A828" s="33">
        <v>574</v>
      </c>
      <c r="B828" s="34" t="s">
        <v>864</v>
      </c>
      <c r="C828" s="37" t="s">
        <v>865</v>
      </c>
      <c r="D828" s="37" t="s">
        <v>866</v>
      </c>
      <c r="E828" s="37" t="s">
        <v>4088</v>
      </c>
      <c r="F828" s="37" t="s">
        <v>975</v>
      </c>
      <c r="G828" s="37" t="s">
        <v>2084</v>
      </c>
      <c r="H828" s="37" t="s">
        <v>48</v>
      </c>
      <c r="I828" s="73" t="s">
        <v>3933</v>
      </c>
      <c r="J828" s="34">
        <v>120</v>
      </c>
      <c r="K828" s="34">
        <v>120</v>
      </c>
      <c r="L828" s="33"/>
      <c r="M828" s="33"/>
      <c r="N828" s="73" t="s">
        <v>4089</v>
      </c>
      <c r="O828" s="73"/>
      <c r="P828" s="74">
        <v>119</v>
      </c>
      <c r="Q828" s="37" t="s">
        <v>52</v>
      </c>
      <c r="R828" s="37" t="s">
        <v>52</v>
      </c>
      <c r="S828" s="37" t="s">
        <v>52</v>
      </c>
      <c r="T828" s="37" t="s">
        <v>1580</v>
      </c>
      <c r="U828" s="37" t="s">
        <v>979</v>
      </c>
      <c r="V828" s="37" t="s">
        <v>2747</v>
      </c>
      <c r="W828" s="91">
        <v>15924915448</v>
      </c>
      <c r="X828" s="33" t="s">
        <v>56</v>
      </c>
      <c r="Y828" s="124">
        <v>45352</v>
      </c>
      <c r="Z828" s="124">
        <v>45657</v>
      </c>
      <c r="AA828" s="37"/>
      <c r="AB828" s="105" t="s">
        <v>1584</v>
      </c>
      <c r="AC828" s="100"/>
      <c r="AD828" s="37">
        <v>2</v>
      </c>
      <c r="AE828" s="35" t="s">
        <v>52</v>
      </c>
      <c r="AF828" s="34">
        <v>120</v>
      </c>
      <c r="AG828" s="34">
        <v>120</v>
      </c>
      <c r="AH828" s="33"/>
      <c r="AI828" s="33"/>
    </row>
    <row r="829" s="2" customFormat="1" ht="80" hidden="1" customHeight="1" spans="1:35">
      <c r="A829" s="34">
        <v>575</v>
      </c>
      <c r="B829" s="34" t="s">
        <v>864</v>
      </c>
      <c r="C829" s="37" t="s">
        <v>865</v>
      </c>
      <c r="D829" s="37" t="s">
        <v>866</v>
      </c>
      <c r="E829" s="37" t="s">
        <v>4090</v>
      </c>
      <c r="F829" s="37" t="s">
        <v>975</v>
      </c>
      <c r="G829" s="37" t="s">
        <v>2671</v>
      </c>
      <c r="H829" s="37" t="s">
        <v>48</v>
      </c>
      <c r="I829" s="73" t="s">
        <v>4091</v>
      </c>
      <c r="J829" s="34">
        <v>342</v>
      </c>
      <c r="K829" s="34">
        <v>342</v>
      </c>
      <c r="L829" s="33"/>
      <c r="M829" s="33"/>
      <c r="N829" s="73" t="s">
        <v>4092</v>
      </c>
      <c r="O829" s="73"/>
      <c r="P829" s="74">
        <v>275</v>
      </c>
      <c r="Q829" s="37" t="s">
        <v>52</v>
      </c>
      <c r="R829" s="37" t="s">
        <v>52</v>
      </c>
      <c r="S829" s="37" t="s">
        <v>52</v>
      </c>
      <c r="T829" s="37" t="s">
        <v>1580</v>
      </c>
      <c r="U829" s="37" t="s">
        <v>979</v>
      </c>
      <c r="V829" s="37" t="s">
        <v>2747</v>
      </c>
      <c r="W829" s="91">
        <v>15924915448</v>
      </c>
      <c r="X829" s="33" t="s">
        <v>56</v>
      </c>
      <c r="Y829" s="124">
        <v>45352</v>
      </c>
      <c r="Z829" s="124">
        <v>45657</v>
      </c>
      <c r="AA829" s="37"/>
      <c r="AB829" s="105" t="s">
        <v>1584</v>
      </c>
      <c r="AC829" s="100"/>
      <c r="AD829" s="37">
        <v>5.7</v>
      </c>
      <c r="AE829" s="35" t="s">
        <v>52</v>
      </c>
      <c r="AF829" s="34">
        <v>342</v>
      </c>
      <c r="AG829" s="34">
        <v>342</v>
      </c>
      <c r="AH829" s="33"/>
      <c r="AI829" s="33"/>
    </row>
    <row r="830" s="2" customFormat="1" ht="79" hidden="1" customHeight="1" spans="1:35">
      <c r="A830" s="34">
        <v>576</v>
      </c>
      <c r="B830" s="34" t="s">
        <v>864</v>
      </c>
      <c r="C830" s="37" t="s">
        <v>865</v>
      </c>
      <c r="D830" s="37" t="s">
        <v>866</v>
      </c>
      <c r="E830" s="37" t="s">
        <v>4093</v>
      </c>
      <c r="F830" s="37" t="s">
        <v>326</v>
      </c>
      <c r="G830" s="37" t="s">
        <v>2640</v>
      </c>
      <c r="H830" s="37" t="s">
        <v>48</v>
      </c>
      <c r="I830" s="73" t="s">
        <v>4005</v>
      </c>
      <c r="J830" s="34">
        <v>126</v>
      </c>
      <c r="K830" s="34">
        <v>126</v>
      </c>
      <c r="L830" s="33"/>
      <c r="M830" s="33"/>
      <c r="N830" s="73" t="s">
        <v>4094</v>
      </c>
      <c r="O830" s="73"/>
      <c r="P830" s="74">
        <v>266</v>
      </c>
      <c r="Q830" s="37" t="s">
        <v>52</v>
      </c>
      <c r="R830" s="37" t="s">
        <v>52</v>
      </c>
      <c r="S830" s="37" t="s">
        <v>52</v>
      </c>
      <c r="T830" s="37" t="s">
        <v>1580</v>
      </c>
      <c r="U830" s="37" t="s">
        <v>331</v>
      </c>
      <c r="V830" s="37" t="s">
        <v>1452</v>
      </c>
      <c r="W830" s="91">
        <v>15974618226</v>
      </c>
      <c r="X830" s="33" t="s">
        <v>56</v>
      </c>
      <c r="Y830" s="124">
        <v>45352</v>
      </c>
      <c r="Z830" s="124">
        <v>45657</v>
      </c>
      <c r="AA830" s="37"/>
      <c r="AB830" s="105" t="s">
        <v>1584</v>
      </c>
      <c r="AC830" s="100"/>
      <c r="AD830" s="37">
        <v>2.1</v>
      </c>
      <c r="AE830" s="35" t="s">
        <v>52</v>
      </c>
      <c r="AF830" s="34">
        <v>126</v>
      </c>
      <c r="AG830" s="34">
        <v>126</v>
      </c>
      <c r="AH830" s="33"/>
      <c r="AI830" s="33"/>
    </row>
    <row r="831" s="2" customFormat="1" ht="78" hidden="1" customHeight="1" spans="1:35">
      <c r="A831" s="33">
        <v>577</v>
      </c>
      <c r="B831" s="34" t="s">
        <v>864</v>
      </c>
      <c r="C831" s="37" t="s">
        <v>865</v>
      </c>
      <c r="D831" s="37" t="s">
        <v>866</v>
      </c>
      <c r="E831" s="37" t="s">
        <v>4095</v>
      </c>
      <c r="F831" s="37" t="s">
        <v>326</v>
      </c>
      <c r="G831" s="37" t="s">
        <v>1815</v>
      </c>
      <c r="H831" s="37" t="s">
        <v>48</v>
      </c>
      <c r="I831" s="73" t="s">
        <v>4048</v>
      </c>
      <c r="J831" s="34">
        <v>90</v>
      </c>
      <c r="K831" s="34">
        <v>90</v>
      </c>
      <c r="L831" s="33"/>
      <c r="M831" s="33"/>
      <c r="N831" s="73" t="s">
        <v>4096</v>
      </c>
      <c r="O831" s="73"/>
      <c r="P831" s="74">
        <v>138</v>
      </c>
      <c r="Q831" s="37" t="s">
        <v>52</v>
      </c>
      <c r="R831" s="37" t="s">
        <v>52</v>
      </c>
      <c r="S831" s="37" t="s">
        <v>52</v>
      </c>
      <c r="T831" s="37" t="s">
        <v>1580</v>
      </c>
      <c r="U831" s="37" t="s">
        <v>331</v>
      </c>
      <c r="V831" s="37" t="s">
        <v>1452</v>
      </c>
      <c r="W831" s="91">
        <v>15974618226</v>
      </c>
      <c r="X831" s="33" t="s">
        <v>56</v>
      </c>
      <c r="Y831" s="124">
        <v>45352</v>
      </c>
      <c r="Z831" s="124">
        <v>45657</v>
      </c>
      <c r="AA831" s="37"/>
      <c r="AB831" s="105" t="s">
        <v>1584</v>
      </c>
      <c r="AC831" s="100"/>
      <c r="AD831" s="37">
        <v>1.5</v>
      </c>
      <c r="AE831" s="35" t="s">
        <v>52</v>
      </c>
      <c r="AF831" s="34">
        <v>90</v>
      </c>
      <c r="AG831" s="34">
        <v>90</v>
      </c>
      <c r="AH831" s="33"/>
      <c r="AI831" s="33"/>
    </row>
    <row r="832" s="2" customFormat="1" ht="88" hidden="1" customHeight="1" spans="1:35">
      <c r="A832" s="34">
        <v>578</v>
      </c>
      <c r="B832" s="34" t="s">
        <v>864</v>
      </c>
      <c r="C832" s="37" t="s">
        <v>865</v>
      </c>
      <c r="D832" s="37" t="s">
        <v>866</v>
      </c>
      <c r="E832" s="37" t="s">
        <v>4097</v>
      </c>
      <c r="F832" s="37" t="s">
        <v>326</v>
      </c>
      <c r="G832" s="37" t="s">
        <v>2798</v>
      </c>
      <c r="H832" s="37" t="s">
        <v>48</v>
      </c>
      <c r="I832" s="73" t="s">
        <v>4031</v>
      </c>
      <c r="J832" s="34">
        <v>210</v>
      </c>
      <c r="K832" s="34">
        <v>210</v>
      </c>
      <c r="L832" s="33"/>
      <c r="M832" s="33"/>
      <c r="N832" s="73" t="s">
        <v>4098</v>
      </c>
      <c r="O832" s="73"/>
      <c r="P832" s="74">
        <v>310</v>
      </c>
      <c r="Q832" s="37" t="s">
        <v>52</v>
      </c>
      <c r="R832" s="37" t="s">
        <v>52</v>
      </c>
      <c r="S832" s="37" t="s">
        <v>52</v>
      </c>
      <c r="T832" s="37" t="s">
        <v>1580</v>
      </c>
      <c r="U832" s="37" t="s">
        <v>331</v>
      </c>
      <c r="V832" s="37" t="s">
        <v>1452</v>
      </c>
      <c r="W832" s="91">
        <v>15974618226</v>
      </c>
      <c r="X832" s="33" t="s">
        <v>56</v>
      </c>
      <c r="Y832" s="124">
        <v>45352</v>
      </c>
      <c r="Z832" s="124">
        <v>45657</v>
      </c>
      <c r="AA832" s="37"/>
      <c r="AB832" s="105" t="s">
        <v>1584</v>
      </c>
      <c r="AC832" s="100"/>
      <c r="AD832" s="37">
        <v>3.5</v>
      </c>
      <c r="AE832" s="35" t="s">
        <v>52</v>
      </c>
      <c r="AF832" s="34">
        <v>210</v>
      </c>
      <c r="AG832" s="34">
        <v>210</v>
      </c>
      <c r="AH832" s="33"/>
      <c r="AI832" s="33"/>
    </row>
    <row r="833" s="2" customFormat="1" ht="75" hidden="1" customHeight="1" spans="1:35">
      <c r="A833" s="34">
        <v>579</v>
      </c>
      <c r="B833" s="34" t="s">
        <v>864</v>
      </c>
      <c r="C833" s="37" t="s">
        <v>865</v>
      </c>
      <c r="D833" s="37" t="s">
        <v>866</v>
      </c>
      <c r="E833" s="37" t="s">
        <v>4099</v>
      </c>
      <c r="F833" s="37" t="s">
        <v>130</v>
      </c>
      <c r="G833" s="37" t="s">
        <v>4100</v>
      </c>
      <c r="H833" s="37" t="s">
        <v>48</v>
      </c>
      <c r="I833" s="73" t="s">
        <v>4101</v>
      </c>
      <c r="J833" s="34">
        <v>270</v>
      </c>
      <c r="K833" s="34">
        <v>270</v>
      </c>
      <c r="L833" s="33"/>
      <c r="M833" s="33"/>
      <c r="N833" s="73" t="s">
        <v>4102</v>
      </c>
      <c r="O833" s="73"/>
      <c r="P833" s="74">
        <v>430</v>
      </c>
      <c r="Q833" s="37" t="s">
        <v>52</v>
      </c>
      <c r="R833" s="37" t="s">
        <v>52</v>
      </c>
      <c r="S833" s="37" t="s">
        <v>52</v>
      </c>
      <c r="T833" s="37" t="s">
        <v>1580</v>
      </c>
      <c r="U833" s="37" t="s">
        <v>134</v>
      </c>
      <c r="V833" s="37" t="s">
        <v>4103</v>
      </c>
      <c r="W833" s="91">
        <v>18788496516</v>
      </c>
      <c r="X833" s="33" t="s">
        <v>56</v>
      </c>
      <c r="Y833" s="124">
        <v>45352</v>
      </c>
      <c r="Z833" s="124">
        <v>45657</v>
      </c>
      <c r="AA833" s="37"/>
      <c r="AB833" s="105" t="s">
        <v>1584</v>
      </c>
      <c r="AC833" s="100"/>
      <c r="AD833" s="37">
        <v>4.5</v>
      </c>
      <c r="AE833" s="35" t="s">
        <v>52</v>
      </c>
      <c r="AF833" s="34">
        <v>270</v>
      </c>
      <c r="AG833" s="34">
        <v>270</v>
      </c>
      <c r="AH833" s="33"/>
      <c r="AI833" s="33"/>
    </row>
    <row r="834" s="2" customFormat="1" ht="75" hidden="1" customHeight="1" spans="1:35">
      <c r="A834" s="33">
        <v>580</v>
      </c>
      <c r="B834" s="34" t="s">
        <v>864</v>
      </c>
      <c r="C834" s="37" t="s">
        <v>865</v>
      </c>
      <c r="D834" s="37" t="s">
        <v>866</v>
      </c>
      <c r="E834" s="37" t="s">
        <v>4104</v>
      </c>
      <c r="F834" s="37" t="s">
        <v>130</v>
      </c>
      <c r="G834" s="37" t="s">
        <v>4105</v>
      </c>
      <c r="H834" s="37" t="s">
        <v>48</v>
      </c>
      <c r="I834" s="73" t="s">
        <v>4012</v>
      </c>
      <c r="J834" s="34">
        <v>60</v>
      </c>
      <c r="K834" s="34">
        <v>60</v>
      </c>
      <c r="L834" s="33"/>
      <c r="M834" s="33"/>
      <c r="N834" s="73" t="s">
        <v>4106</v>
      </c>
      <c r="O834" s="73"/>
      <c r="P834" s="74">
        <v>123</v>
      </c>
      <c r="Q834" s="37" t="s">
        <v>52</v>
      </c>
      <c r="R834" s="37" t="s">
        <v>52</v>
      </c>
      <c r="S834" s="37" t="s">
        <v>52</v>
      </c>
      <c r="T834" s="37" t="s">
        <v>1580</v>
      </c>
      <c r="U834" s="37" t="s">
        <v>134</v>
      </c>
      <c r="V834" s="37" t="s">
        <v>4103</v>
      </c>
      <c r="W834" s="91">
        <v>18788496516</v>
      </c>
      <c r="X834" s="33" t="s">
        <v>56</v>
      </c>
      <c r="Y834" s="124">
        <v>45352</v>
      </c>
      <c r="Z834" s="124">
        <v>45657</v>
      </c>
      <c r="AA834" s="37"/>
      <c r="AB834" s="105" t="s">
        <v>1584</v>
      </c>
      <c r="AC834" s="100"/>
      <c r="AD834" s="37">
        <v>1</v>
      </c>
      <c r="AE834" s="35" t="s">
        <v>52</v>
      </c>
      <c r="AF834" s="34">
        <v>60</v>
      </c>
      <c r="AG834" s="34">
        <v>60</v>
      </c>
      <c r="AH834" s="33"/>
      <c r="AI834" s="33"/>
    </row>
    <row r="835" s="2" customFormat="1" ht="76" hidden="1" customHeight="1" spans="1:35">
      <c r="A835" s="34">
        <v>581</v>
      </c>
      <c r="B835" s="34" t="s">
        <v>864</v>
      </c>
      <c r="C835" s="37" t="s">
        <v>865</v>
      </c>
      <c r="D835" s="37" t="s">
        <v>866</v>
      </c>
      <c r="E835" s="37" t="s">
        <v>4107</v>
      </c>
      <c r="F835" s="37" t="s">
        <v>223</v>
      </c>
      <c r="G835" s="37" t="s">
        <v>4108</v>
      </c>
      <c r="H835" s="37" t="s">
        <v>75</v>
      </c>
      <c r="I835" s="73" t="s">
        <v>4109</v>
      </c>
      <c r="J835" s="34">
        <v>520</v>
      </c>
      <c r="K835" s="34">
        <v>520</v>
      </c>
      <c r="L835" s="33"/>
      <c r="M835" s="33"/>
      <c r="N835" s="73" t="s">
        <v>4110</v>
      </c>
      <c r="O835" s="73"/>
      <c r="P835" s="74">
        <v>5300</v>
      </c>
      <c r="Q835" s="37" t="s">
        <v>52</v>
      </c>
      <c r="R835" s="37" t="s">
        <v>52</v>
      </c>
      <c r="S835" s="37" t="s">
        <v>52</v>
      </c>
      <c r="T835" s="37" t="s">
        <v>1580</v>
      </c>
      <c r="U835" s="37" t="s">
        <v>228</v>
      </c>
      <c r="V835" s="37" t="s">
        <v>4010</v>
      </c>
      <c r="W835" s="91">
        <v>19306953999</v>
      </c>
      <c r="X835" s="33" t="s">
        <v>56</v>
      </c>
      <c r="Y835" s="124">
        <v>45352</v>
      </c>
      <c r="Z835" s="124">
        <v>45657</v>
      </c>
      <c r="AA835" s="37"/>
      <c r="AB835" s="105" t="s">
        <v>1584</v>
      </c>
      <c r="AC835" s="100"/>
      <c r="AD835" s="37">
        <v>6.5</v>
      </c>
      <c r="AE835" s="35" t="s">
        <v>52</v>
      </c>
      <c r="AF835" s="34">
        <v>520</v>
      </c>
      <c r="AG835" s="34">
        <v>520</v>
      </c>
      <c r="AH835" s="33"/>
      <c r="AI835" s="33"/>
    </row>
    <row r="836" s="2" customFormat="1" ht="63" hidden="1" customHeight="1" spans="1:35">
      <c r="A836" s="34">
        <v>582</v>
      </c>
      <c r="B836" s="34" t="s">
        <v>864</v>
      </c>
      <c r="C836" s="37" t="s">
        <v>865</v>
      </c>
      <c r="D836" s="37" t="s">
        <v>866</v>
      </c>
      <c r="E836" s="37" t="s">
        <v>4111</v>
      </c>
      <c r="F836" s="37" t="s">
        <v>91</v>
      </c>
      <c r="G836" s="37" t="s">
        <v>4112</v>
      </c>
      <c r="H836" s="37" t="s">
        <v>75</v>
      </c>
      <c r="I836" s="73" t="s">
        <v>4113</v>
      </c>
      <c r="J836" s="34">
        <v>208</v>
      </c>
      <c r="K836" s="34">
        <v>208</v>
      </c>
      <c r="L836" s="33"/>
      <c r="M836" s="33"/>
      <c r="N836" s="73" t="s">
        <v>4114</v>
      </c>
      <c r="O836" s="73"/>
      <c r="P836" s="74">
        <v>527</v>
      </c>
      <c r="Q836" s="37" t="s">
        <v>52</v>
      </c>
      <c r="R836" s="37" t="s">
        <v>52</v>
      </c>
      <c r="S836" s="37" t="s">
        <v>52</v>
      </c>
      <c r="T836" s="37" t="s">
        <v>1580</v>
      </c>
      <c r="U836" s="37" t="s">
        <v>95</v>
      </c>
      <c r="V836" s="37" t="s">
        <v>803</v>
      </c>
      <c r="W836" s="91">
        <v>18788483576</v>
      </c>
      <c r="X836" s="33" t="s">
        <v>56</v>
      </c>
      <c r="Y836" s="124">
        <v>45352</v>
      </c>
      <c r="Z836" s="124">
        <v>45657</v>
      </c>
      <c r="AA836" s="37"/>
      <c r="AB836" s="105" t="s">
        <v>1584</v>
      </c>
      <c r="AC836" s="100"/>
      <c r="AD836" s="37"/>
      <c r="AE836" s="35" t="s">
        <v>52</v>
      </c>
      <c r="AF836" s="34">
        <v>208</v>
      </c>
      <c r="AG836" s="34">
        <v>208</v>
      </c>
      <c r="AH836" s="33"/>
      <c r="AI836" s="33"/>
    </row>
    <row r="837" s="2" customFormat="1" ht="66" hidden="1" customHeight="1" spans="1:35">
      <c r="A837" s="33">
        <v>583</v>
      </c>
      <c r="B837" s="34" t="s">
        <v>864</v>
      </c>
      <c r="C837" s="37" t="s">
        <v>865</v>
      </c>
      <c r="D837" s="37" t="s">
        <v>866</v>
      </c>
      <c r="E837" s="37" t="s">
        <v>4115</v>
      </c>
      <c r="F837" s="37" t="s">
        <v>91</v>
      </c>
      <c r="G837" s="37" t="s">
        <v>4112</v>
      </c>
      <c r="H837" s="37" t="s">
        <v>75</v>
      </c>
      <c r="I837" s="73" t="s">
        <v>4116</v>
      </c>
      <c r="J837" s="34">
        <v>260</v>
      </c>
      <c r="K837" s="34">
        <v>260</v>
      </c>
      <c r="L837" s="33"/>
      <c r="M837" s="33"/>
      <c r="N837" s="73" t="s">
        <v>4117</v>
      </c>
      <c r="O837" s="73"/>
      <c r="P837" s="74">
        <v>419</v>
      </c>
      <c r="Q837" s="37" t="s">
        <v>52</v>
      </c>
      <c r="R837" s="37" t="s">
        <v>52</v>
      </c>
      <c r="S837" s="37" t="s">
        <v>52</v>
      </c>
      <c r="T837" s="37" t="s">
        <v>1580</v>
      </c>
      <c r="U837" s="37" t="s">
        <v>95</v>
      </c>
      <c r="V837" s="37" t="s">
        <v>803</v>
      </c>
      <c r="W837" s="91">
        <v>18788483576</v>
      </c>
      <c r="X837" s="33" t="s">
        <v>56</v>
      </c>
      <c r="Y837" s="124">
        <v>45352</v>
      </c>
      <c r="Z837" s="124">
        <v>45657</v>
      </c>
      <c r="AA837" s="37"/>
      <c r="AB837" s="105" t="s">
        <v>1584</v>
      </c>
      <c r="AC837" s="100"/>
      <c r="AD837" s="37"/>
      <c r="AE837" s="35" t="s">
        <v>52</v>
      </c>
      <c r="AF837" s="34">
        <v>260</v>
      </c>
      <c r="AG837" s="34">
        <v>260</v>
      </c>
      <c r="AH837" s="33"/>
      <c r="AI837" s="33"/>
    </row>
    <row r="838" s="2" customFormat="1" ht="73" hidden="1" customHeight="1" spans="1:35">
      <c r="A838" s="34">
        <v>584</v>
      </c>
      <c r="B838" s="34" t="s">
        <v>864</v>
      </c>
      <c r="C838" s="37" t="s">
        <v>865</v>
      </c>
      <c r="D838" s="37" t="s">
        <v>866</v>
      </c>
      <c r="E838" s="37" t="s">
        <v>4118</v>
      </c>
      <c r="F838" s="37" t="s">
        <v>450</v>
      </c>
      <c r="G838" s="37" t="s">
        <v>1174</v>
      </c>
      <c r="H838" s="37" t="s">
        <v>48</v>
      </c>
      <c r="I838" s="73" t="s">
        <v>4119</v>
      </c>
      <c r="J838" s="34">
        <v>48</v>
      </c>
      <c r="K838" s="34">
        <v>48</v>
      </c>
      <c r="L838" s="33"/>
      <c r="M838" s="33"/>
      <c r="N838" s="73" t="s">
        <v>4120</v>
      </c>
      <c r="O838" s="73"/>
      <c r="P838" s="74">
        <v>130</v>
      </c>
      <c r="Q838" s="37" t="s">
        <v>52</v>
      </c>
      <c r="R838" s="37" t="s">
        <v>52</v>
      </c>
      <c r="S838" s="37" t="s">
        <v>52</v>
      </c>
      <c r="T838" s="37" t="s">
        <v>1580</v>
      </c>
      <c r="U838" s="37" t="s">
        <v>454</v>
      </c>
      <c r="V838" s="37" t="s">
        <v>3997</v>
      </c>
      <c r="W838" s="91">
        <v>13769500315</v>
      </c>
      <c r="X838" s="34" t="s">
        <v>56</v>
      </c>
      <c r="Y838" s="124">
        <v>45352</v>
      </c>
      <c r="Z838" s="124">
        <v>45657</v>
      </c>
      <c r="AA838" s="37"/>
      <c r="AB838" s="105" t="s">
        <v>1584</v>
      </c>
      <c r="AC838" s="100"/>
      <c r="AD838" s="37">
        <v>0.8</v>
      </c>
      <c r="AE838" s="35" t="s">
        <v>52</v>
      </c>
      <c r="AF838" s="34">
        <v>48</v>
      </c>
      <c r="AG838" s="34">
        <v>48</v>
      </c>
      <c r="AH838" s="33"/>
      <c r="AI838" s="33"/>
    </row>
    <row r="839" s="2" customFormat="1" ht="76" hidden="1" customHeight="1" spans="1:35">
      <c r="A839" s="34">
        <v>585</v>
      </c>
      <c r="B839" s="34" t="s">
        <v>864</v>
      </c>
      <c r="C839" s="37" t="s">
        <v>865</v>
      </c>
      <c r="D839" s="37" t="s">
        <v>866</v>
      </c>
      <c r="E839" s="37" t="s">
        <v>4121</v>
      </c>
      <c r="F839" s="37" t="s">
        <v>223</v>
      </c>
      <c r="G839" s="37" t="s">
        <v>960</v>
      </c>
      <c r="H839" s="37" t="s">
        <v>48</v>
      </c>
      <c r="I839" s="73" t="s">
        <v>4122</v>
      </c>
      <c r="J839" s="34">
        <v>108</v>
      </c>
      <c r="K839" s="34">
        <v>108</v>
      </c>
      <c r="L839" s="33"/>
      <c r="M839" s="33"/>
      <c r="N839" s="73" t="s">
        <v>4123</v>
      </c>
      <c r="O839" s="73"/>
      <c r="P839" s="74">
        <v>377</v>
      </c>
      <c r="Q839" s="37" t="s">
        <v>52</v>
      </c>
      <c r="R839" s="37" t="s">
        <v>52</v>
      </c>
      <c r="S839" s="37" t="s">
        <v>52</v>
      </c>
      <c r="T839" s="37" t="s">
        <v>1580</v>
      </c>
      <c r="U839" s="37" t="s">
        <v>228</v>
      </c>
      <c r="V839" s="37" t="s">
        <v>4010</v>
      </c>
      <c r="W839" s="91">
        <v>19306953999</v>
      </c>
      <c r="X839" s="34" t="s">
        <v>56</v>
      </c>
      <c r="Y839" s="124">
        <v>45352</v>
      </c>
      <c r="Z839" s="124">
        <v>45657</v>
      </c>
      <c r="AA839" s="37"/>
      <c r="AB839" s="105" t="s">
        <v>1584</v>
      </c>
      <c r="AC839" s="100"/>
      <c r="AD839" s="37">
        <v>1.8</v>
      </c>
      <c r="AE839" s="35" t="s">
        <v>52</v>
      </c>
      <c r="AF839" s="34">
        <v>108</v>
      </c>
      <c r="AG839" s="34">
        <v>108</v>
      </c>
      <c r="AH839" s="33"/>
      <c r="AI839" s="33"/>
    </row>
    <row r="840" s="2" customFormat="1" ht="89" hidden="1" customHeight="1" spans="1:35">
      <c r="A840" s="33">
        <v>586</v>
      </c>
      <c r="B840" s="34" t="s">
        <v>864</v>
      </c>
      <c r="C840" s="37" t="s">
        <v>865</v>
      </c>
      <c r="D840" s="37" t="s">
        <v>866</v>
      </c>
      <c r="E840" s="37" t="s">
        <v>4124</v>
      </c>
      <c r="F840" s="37" t="s">
        <v>138</v>
      </c>
      <c r="G840" s="37" t="s">
        <v>4125</v>
      </c>
      <c r="H840" s="37" t="s">
        <v>48</v>
      </c>
      <c r="I840" s="73" t="s">
        <v>4126</v>
      </c>
      <c r="J840" s="34">
        <v>162.96</v>
      </c>
      <c r="K840" s="34">
        <v>162.96</v>
      </c>
      <c r="L840" s="33"/>
      <c r="M840" s="33"/>
      <c r="N840" s="73" t="s">
        <v>4127</v>
      </c>
      <c r="O840" s="73"/>
      <c r="P840" s="74">
        <v>100</v>
      </c>
      <c r="Q840" s="37" t="s">
        <v>52</v>
      </c>
      <c r="R840" s="37" t="s">
        <v>52</v>
      </c>
      <c r="S840" s="37" t="s">
        <v>52</v>
      </c>
      <c r="T840" s="37" t="s">
        <v>1580</v>
      </c>
      <c r="U840" s="37" t="s">
        <v>143</v>
      </c>
      <c r="V840" s="37" t="s">
        <v>1607</v>
      </c>
      <c r="W840" s="91">
        <v>13887154411</v>
      </c>
      <c r="X840" s="34" t="s">
        <v>56</v>
      </c>
      <c r="Y840" s="124">
        <v>45352</v>
      </c>
      <c r="Z840" s="124">
        <v>45657</v>
      </c>
      <c r="AA840" s="37"/>
      <c r="AB840" s="105" t="s">
        <v>1584</v>
      </c>
      <c r="AC840" s="100"/>
      <c r="AD840" s="37">
        <v>2.716</v>
      </c>
      <c r="AE840" s="35" t="s">
        <v>52</v>
      </c>
      <c r="AF840" s="34">
        <v>162.96</v>
      </c>
      <c r="AG840" s="34">
        <v>162.96</v>
      </c>
      <c r="AH840" s="33"/>
      <c r="AI840" s="33"/>
    </row>
    <row r="841" s="2" customFormat="1" ht="96" hidden="1" customHeight="1" spans="1:35">
      <c r="A841" s="34">
        <v>587</v>
      </c>
      <c r="B841" s="34" t="s">
        <v>864</v>
      </c>
      <c r="C841" s="37" t="s">
        <v>865</v>
      </c>
      <c r="D841" s="37" t="s">
        <v>4134</v>
      </c>
      <c r="E841" s="37" t="s">
        <v>4135</v>
      </c>
      <c r="F841" s="37" t="s">
        <v>591</v>
      </c>
      <c r="G841" s="37" t="s">
        <v>592</v>
      </c>
      <c r="H841" s="37" t="s">
        <v>48</v>
      </c>
      <c r="I841" s="73" t="s">
        <v>4136</v>
      </c>
      <c r="J841" s="34">
        <v>700</v>
      </c>
      <c r="K841" s="34">
        <v>700</v>
      </c>
      <c r="L841" s="33"/>
      <c r="M841" s="33"/>
      <c r="N841" s="73" t="s">
        <v>4137</v>
      </c>
      <c r="O841" s="73" t="s">
        <v>4138</v>
      </c>
      <c r="P841" s="74">
        <v>583</v>
      </c>
      <c r="Q841" s="37" t="s">
        <v>52</v>
      </c>
      <c r="R841" s="37" t="s">
        <v>56</v>
      </c>
      <c r="S841" s="37" t="s">
        <v>52</v>
      </c>
      <c r="T841" s="37" t="s">
        <v>757</v>
      </c>
      <c r="U841" s="37" t="s">
        <v>597</v>
      </c>
      <c r="V841" s="37" t="s">
        <v>4139</v>
      </c>
      <c r="W841" s="91">
        <v>18187792770</v>
      </c>
      <c r="X841" s="34" t="s">
        <v>56</v>
      </c>
      <c r="Y841" s="124">
        <v>45383</v>
      </c>
      <c r="Z841" s="124">
        <v>45566</v>
      </c>
      <c r="AA841" s="37"/>
      <c r="AB841" s="105" t="s">
        <v>759</v>
      </c>
      <c r="AC841" s="100"/>
      <c r="AD841" s="37"/>
      <c r="AE841" s="35" t="s">
        <v>52</v>
      </c>
      <c r="AF841" s="34">
        <v>700</v>
      </c>
      <c r="AG841" s="33">
        <v>200</v>
      </c>
      <c r="AH841" s="37"/>
      <c r="AI841" s="37">
        <f t="shared" ref="AI841:AI847" si="14">AF841-AG841-AH841</f>
        <v>500</v>
      </c>
    </row>
    <row r="842" s="2" customFormat="1" ht="92" hidden="1" customHeight="1" spans="1:35">
      <c r="A842" s="34">
        <v>588</v>
      </c>
      <c r="B842" s="34" t="s">
        <v>864</v>
      </c>
      <c r="C842" s="37" t="s">
        <v>865</v>
      </c>
      <c r="D842" s="37" t="s">
        <v>866</v>
      </c>
      <c r="E842" s="37" t="s">
        <v>4140</v>
      </c>
      <c r="F842" s="37" t="s">
        <v>223</v>
      </c>
      <c r="G842" s="37" t="s">
        <v>4141</v>
      </c>
      <c r="H842" s="37" t="s">
        <v>48</v>
      </c>
      <c r="I842" s="73" t="s">
        <v>4142</v>
      </c>
      <c r="J842" s="34">
        <v>100</v>
      </c>
      <c r="K842" s="34">
        <v>100</v>
      </c>
      <c r="L842" s="33"/>
      <c r="M842" s="33"/>
      <c r="N842" s="73" t="s">
        <v>4143</v>
      </c>
      <c r="O842" s="73" t="s">
        <v>4144</v>
      </c>
      <c r="P842" s="74">
        <v>5010</v>
      </c>
      <c r="Q842" s="37" t="s">
        <v>52</v>
      </c>
      <c r="R842" s="37" t="s">
        <v>56</v>
      </c>
      <c r="S842" s="37" t="s">
        <v>52</v>
      </c>
      <c r="T842" s="37" t="s">
        <v>757</v>
      </c>
      <c r="U842" s="37" t="s">
        <v>228</v>
      </c>
      <c r="V842" s="37" t="s">
        <v>822</v>
      </c>
      <c r="W842" s="91">
        <v>13408765275</v>
      </c>
      <c r="X842" s="34" t="s">
        <v>56</v>
      </c>
      <c r="Y842" s="124">
        <v>45352</v>
      </c>
      <c r="Z842" s="124">
        <v>45627</v>
      </c>
      <c r="AA842" s="37" t="s">
        <v>758</v>
      </c>
      <c r="AB842" s="105" t="s">
        <v>759</v>
      </c>
      <c r="AC842" s="100"/>
      <c r="AD842" s="37"/>
      <c r="AE842" s="35" t="s">
        <v>52</v>
      </c>
      <c r="AF842" s="34">
        <v>100</v>
      </c>
      <c r="AG842" s="33">
        <v>100</v>
      </c>
      <c r="AH842" s="37"/>
      <c r="AI842" s="37">
        <f t="shared" si="14"/>
        <v>0</v>
      </c>
    </row>
    <row r="843" s="2" customFormat="1" ht="81" hidden="1" customHeight="1" spans="1:35">
      <c r="A843" s="33">
        <v>589</v>
      </c>
      <c r="B843" s="34" t="s">
        <v>864</v>
      </c>
      <c r="C843" s="37" t="s">
        <v>865</v>
      </c>
      <c r="D843" s="37" t="s">
        <v>866</v>
      </c>
      <c r="E843" s="37" t="s">
        <v>4145</v>
      </c>
      <c r="F843" s="37" t="s">
        <v>91</v>
      </c>
      <c r="G843" s="37" t="s">
        <v>4146</v>
      </c>
      <c r="H843" s="37" t="s">
        <v>48</v>
      </c>
      <c r="I843" s="73" t="s">
        <v>4147</v>
      </c>
      <c r="J843" s="34">
        <v>450</v>
      </c>
      <c r="K843" s="34">
        <v>450</v>
      </c>
      <c r="L843" s="33"/>
      <c r="M843" s="33"/>
      <c r="N843" s="73" t="s">
        <v>4148</v>
      </c>
      <c r="O843" s="73" t="s">
        <v>764</v>
      </c>
      <c r="P843" s="74">
        <v>6649</v>
      </c>
      <c r="Q843" s="37" t="s">
        <v>52</v>
      </c>
      <c r="R843" s="37" t="s">
        <v>56</v>
      </c>
      <c r="S843" s="37" t="s">
        <v>52</v>
      </c>
      <c r="T843" s="37" t="s">
        <v>757</v>
      </c>
      <c r="U843" s="37" t="s">
        <v>95</v>
      </c>
      <c r="V843" s="37" t="s">
        <v>765</v>
      </c>
      <c r="W843" s="91">
        <v>13577465091</v>
      </c>
      <c r="X843" s="34" t="s">
        <v>56</v>
      </c>
      <c r="Y843" s="124">
        <v>45383</v>
      </c>
      <c r="Z843" s="124">
        <v>45597</v>
      </c>
      <c r="AA843" s="37" t="s">
        <v>758</v>
      </c>
      <c r="AB843" s="105" t="s">
        <v>759</v>
      </c>
      <c r="AC843" s="100"/>
      <c r="AD843" s="37"/>
      <c r="AE843" s="35" t="s">
        <v>52</v>
      </c>
      <c r="AF843" s="34">
        <v>450</v>
      </c>
      <c r="AG843" s="33">
        <v>200</v>
      </c>
      <c r="AH843" s="37"/>
      <c r="AI843" s="37">
        <f t="shared" si="14"/>
        <v>250</v>
      </c>
    </row>
    <row r="844" s="2" customFormat="1" ht="196" hidden="1" customHeight="1" spans="1:35">
      <c r="A844" s="34">
        <v>590</v>
      </c>
      <c r="B844" s="34" t="s">
        <v>864</v>
      </c>
      <c r="C844" s="37" t="s">
        <v>865</v>
      </c>
      <c r="D844" s="37" t="s">
        <v>866</v>
      </c>
      <c r="E844" s="33" t="s">
        <v>4149</v>
      </c>
      <c r="F844" s="33" t="s">
        <v>270</v>
      </c>
      <c r="G844" s="33" t="s">
        <v>4150</v>
      </c>
      <c r="H844" s="33" t="s">
        <v>48</v>
      </c>
      <c r="I844" s="55" t="s">
        <v>4151</v>
      </c>
      <c r="J844" s="34">
        <v>344.26</v>
      </c>
      <c r="K844" s="34">
        <v>344.26</v>
      </c>
      <c r="L844" s="33"/>
      <c r="M844" s="33"/>
      <c r="N844" s="55" t="s">
        <v>4152</v>
      </c>
      <c r="O844" s="33" t="s">
        <v>4153</v>
      </c>
      <c r="P844" s="85" t="s">
        <v>4154</v>
      </c>
      <c r="Q844" s="33" t="s">
        <v>52</v>
      </c>
      <c r="R844" s="33" t="s">
        <v>56</v>
      </c>
      <c r="S844" s="33" t="s">
        <v>52</v>
      </c>
      <c r="T844" s="33" t="s">
        <v>757</v>
      </c>
      <c r="U844" s="33" t="s">
        <v>275</v>
      </c>
      <c r="V844" s="33" t="s">
        <v>4155</v>
      </c>
      <c r="W844" s="33" t="s">
        <v>4156</v>
      </c>
      <c r="X844" s="34" t="s">
        <v>56</v>
      </c>
      <c r="Y844" s="124">
        <v>45352</v>
      </c>
      <c r="Z844" s="124">
        <v>45565</v>
      </c>
      <c r="AA844" s="33" t="s">
        <v>758</v>
      </c>
      <c r="AB844" s="105" t="s">
        <v>759</v>
      </c>
      <c r="AC844" s="100"/>
      <c r="AD844" s="120"/>
      <c r="AE844" s="35" t="s">
        <v>52</v>
      </c>
      <c r="AF844" s="34">
        <v>344.26</v>
      </c>
      <c r="AG844" s="33">
        <v>200</v>
      </c>
      <c r="AH844" s="33"/>
      <c r="AI844" s="33">
        <f t="shared" si="14"/>
        <v>144.26</v>
      </c>
    </row>
    <row r="845" s="2" customFormat="1" ht="74" hidden="1" customHeight="1" spans="1:35">
      <c r="A845" s="34">
        <v>591</v>
      </c>
      <c r="B845" s="34" t="s">
        <v>864</v>
      </c>
      <c r="C845" s="37" t="s">
        <v>865</v>
      </c>
      <c r="D845" s="37" t="s">
        <v>2037</v>
      </c>
      <c r="E845" s="33" t="s">
        <v>4157</v>
      </c>
      <c r="F845" s="33" t="s">
        <v>248</v>
      </c>
      <c r="G845" s="33" t="s">
        <v>906</v>
      </c>
      <c r="H845" s="33" t="s">
        <v>75</v>
      </c>
      <c r="I845" s="55" t="s">
        <v>4158</v>
      </c>
      <c r="J845" s="34">
        <v>100</v>
      </c>
      <c r="K845" s="34">
        <v>100</v>
      </c>
      <c r="L845" s="33"/>
      <c r="M845" s="33"/>
      <c r="N845" s="55" t="s">
        <v>4159</v>
      </c>
      <c r="O845" s="55" t="s">
        <v>909</v>
      </c>
      <c r="P845" s="67"/>
      <c r="Q845" s="33" t="s">
        <v>52</v>
      </c>
      <c r="R845" s="33" t="s">
        <v>52</v>
      </c>
      <c r="S845" s="33" t="s">
        <v>52</v>
      </c>
      <c r="T845" s="33" t="s">
        <v>757</v>
      </c>
      <c r="U845" s="33" t="s">
        <v>253</v>
      </c>
      <c r="V845" s="33" t="s">
        <v>910</v>
      </c>
      <c r="W845" s="86">
        <v>15825092186</v>
      </c>
      <c r="X845" s="34" t="s">
        <v>56</v>
      </c>
      <c r="Y845" s="104">
        <v>45383</v>
      </c>
      <c r="Z845" s="104">
        <v>45634</v>
      </c>
      <c r="AA845" s="37"/>
      <c r="AB845" s="105" t="s">
        <v>759</v>
      </c>
      <c r="AC845" s="100"/>
      <c r="AD845" s="37"/>
      <c r="AE845" s="35" t="s">
        <v>52</v>
      </c>
      <c r="AF845" s="34">
        <v>100</v>
      </c>
      <c r="AG845" s="33">
        <v>100</v>
      </c>
      <c r="AH845" s="33"/>
      <c r="AI845" s="33">
        <f t="shared" si="14"/>
        <v>0</v>
      </c>
    </row>
    <row r="846" s="2" customFormat="1" ht="89" hidden="1" customHeight="1" spans="1:35">
      <c r="A846" s="33">
        <v>592</v>
      </c>
      <c r="B846" s="34" t="s">
        <v>864</v>
      </c>
      <c r="C846" s="37" t="s">
        <v>865</v>
      </c>
      <c r="D846" s="37" t="s">
        <v>4160</v>
      </c>
      <c r="E846" s="37" t="s">
        <v>4161</v>
      </c>
      <c r="F846" s="37" t="s">
        <v>91</v>
      </c>
      <c r="G846" s="37"/>
      <c r="H846" s="37" t="s">
        <v>48</v>
      </c>
      <c r="I846" s="73" t="s">
        <v>4645</v>
      </c>
      <c r="J846" s="34">
        <v>560</v>
      </c>
      <c r="K846" s="34">
        <v>560</v>
      </c>
      <c r="L846" s="33">
        <v>0</v>
      </c>
      <c r="M846" s="33">
        <v>0</v>
      </c>
      <c r="N846" s="73" t="s">
        <v>4163</v>
      </c>
      <c r="O846" s="73" t="s">
        <v>4164</v>
      </c>
      <c r="P846" s="74">
        <v>48753</v>
      </c>
      <c r="Q846" s="37" t="s">
        <v>52</v>
      </c>
      <c r="R846" s="37" t="s">
        <v>56</v>
      </c>
      <c r="S846" s="37" t="s">
        <v>52</v>
      </c>
      <c r="T846" s="37" t="s">
        <v>757</v>
      </c>
      <c r="U846" s="37" t="s">
        <v>95</v>
      </c>
      <c r="V846" s="37" t="s">
        <v>96</v>
      </c>
      <c r="W846" s="91">
        <v>13648747575</v>
      </c>
      <c r="X846" s="34" t="s">
        <v>56</v>
      </c>
      <c r="Y846" s="124">
        <v>45413</v>
      </c>
      <c r="Z846" s="124">
        <v>45506</v>
      </c>
      <c r="AA846" s="37"/>
      <c r="AB846" s="105" t="s">
        <v>759</v>
      </c>
      <c r="AC846" s="100"/>
      <c r="AD846" s="37"/>
      <c r="AE846" s="35" t="s">
        <v>52</v>
      </c>
      <c r="AF846" s="34">
        <v>560</v>
      </c>
      <c r="AG846" s="33">
        <v>50</v>
      </c>
      <c r="AH846" s="37">
        <v>0</v>
      </c>
      <c r="AI846" s="37">
        <f t="shared" si="14"/>
        <v>510</v>
      </c>
    </row>
    <row r="847" s="2" customFormat="1" ht="124" hidden="1" customHeight="1" spans="1:35">
      <c r="A847" s="34">
        <v>593</v>
      </c>
      <c r="B847" s="34" t="s">
        <v>864</v>
      </c>
      <c r="C847" s="37" t="s">
        <v>1399</v>
      </c>
      <c r="D847" s="37" t="s">
        <v>1400</v>
      </c>
      <c r="E847" s="37" t="s">
        <v>4175</v>
      </c>
      <c r="F847" s="37" t="s">
        <v>4176</v>
      </c>
      <c r="G847" s="37" t="s">
        <v>148</v>
      </c>
      <c r="H847" s="37" t="s">
        <v>48</v>
      </c>
      <c r="I847" s="73" t="s">
        <v>4177</v>
      </c>
      <c r="J847" s="34">
        <v>2400</v>
      </c>
      <c r="K847" s="34">
        <v>2400</v>
      </c>
      <c r="L847" s="33"/>
      <c r="M847" s="33"/>
      <c r="N847" s="73" t="s">
        <v>4178</v>
      </c>
      <c r="O847" s="73"/>
      <c r="P847" s="74">
        <v>1246</v>
      </c>
      <c r="Q847" s="37" t="s">
        <v>52</v>
      </c>
      <c r="R847" s="37" t="s">
        <v>52</v>
      </c>
      <c r="S847" s="37" t="s">
        <v>52</v>
      </c>
      <c r="T847" s="37" t="s">
        <v>1047</v>
      </c>
      <c r="U847" s="44" t="s">
        <v>4179</v>
      </c>
      <c r="V847" s="37" t="s">
        <v>4180</v>
      </c>
      <c r="W847" s="91"/>
      <c r="X847" s="34" t="s">
        <v>56</v>
      </c>
      <c r="Y847" s="124">
        <v>45352</v>
      </c>
      <c r="Z847" s="124">
        <v>45627</v>
      </c>
      <c r="AA847" s="37"/>
      <c r="AB847" s="105" t="s">
        <v>1049</v>
      </c>
      <c r="AC847" s="100"/>
      <c r="AD847" s="37"/>
      <c r="AE847" s="35" t="s">
        <v>52</v>
      </c>
      <c r="AF847" s="34">
        <v>2400</v>
      </c>
      <c r="AG847" s="33">
        <v>1200</v>
      </c>
      <c r="AH847" s="37"/>
      <c r="AI847" s="37">
        <f t="shared" si="14"/>
        <v>1200</v>
      </c>
    </row>
    <row r="848" s="3" customFormat="1" ht="27" hidden="1" customHeight="1" spans="1:35">
      <c r="A848" s="31" t="s">
        <v>4181</v>
      </c>
      <c r="B848" s="31"/>
      <c r="C848" s="32"/>
      <c r="D848" s="32"/>
      <c r="E848" s="32"/>
      <c r="F848" s="32"/>
      <c r="G848" s="32"/>
      <c r="H848" s="32"/>
      <c r="I848" s="32"/>
      <c r="J848" s="54">
        <f t="shared" ref="J848:M848" si="15">SUM(J849:J855)</f>
        <v>14657</v>
      </c>
      <c r="K848" s="54">
        <f t="shared" si="15"/>
        <v>14657</v>
      </c>
      <c r="L848" s="54">
        <f t="shared" si="15"/>
        <v>0</v>
      </c>
      <c r="M848" s="54">
        <f t="shared" si="15"/>
        <v>0</v>
      </c>
      <c r="N848" s="52"/>
      <c r="O848" s="52"/>
      <c r="P848" s="163"/>
      <c r="Q848" s="53"/>
      <c r="R848" s="53"/>
      <c r="S848" s="53"/>
      <c r="T848" s="53"/>
      <c r="U848" s="53"/>
      <c r="V848" s="53"/>
      <c r="W848" s="84"/>
      <c r="X848" s="54" t="s">
        <v>56</v>
      </c>
      <c r="Y848" s="99"/>
      <c r="Z848" s="99"/>
      <c r="AA848" s="52"/>
      <c r="AB848" s="102"/>
      <c r="AC848" s="102" t="s">
        <v>41</v>
      </c>
      <c r="AD848" s="191"/>
      <c r="AE848" s="101"/>
      <c r="AF848" s="54">
        <f t="shared" ref="AF848:AI848" si="16">SUM(AF849:AF855)</f>
        <v>14657</v>
      </c>
      <c r="AG848" s="54">
        <f t="shared" si="16"/>
        <v>14197</v>
      </c>
      <c r="AH848" s="54">
        <f t="shared" si="16"/>
        <v>0</v>
      </c>
      <c r="AI848" s="54">
        <f t="shared" si="16"/>
        <v>460</v>
      </c>
    </row>
    <row r="849" s="2" customFormat="1" ht="79" hidden="1" customHeight="1" spans="1:35">
      <c r="A849" s="33">
        <v>1</v>
      </c>
      <c r="B849" s="34" t="s">
        <v>4182</v>
      </c>
      <c r="C849" s="33" t="s">
        <v>4182</v>
      </c>
      <c r="D849" s="33" t="s">
        <v>4183</v>
      </c>
      <c r="E849" s="33" t="s">
        <v>4184</v>
      </c>
      <c r="F849" s="33" t="s">
        <v>1051</v>
      </c>
      <c r="G849" s="33"/>
      <c r="H849" s="33" t="s">
        <v>48</v>
      </c>
      <c r="I849" s="55" t="s">
        <v>4185</v>
      </c>
      <c r="J849" s="34">
        <v>13737</v>
      </c>
      <c r="K849" s="33">
        <v>13737</v>
      </c>
      <c r="L849" s="33"/>
      <c r="M849" s="33"/>
      <c r="N849" s="55" t="s">
        <v>4186</v>
      </c>
      <c r="O849" s="55"/>
      <c r="P849" s="56"/>
      <c r="Q849" s="33" t="s">
        <v>52</v>
      </c>
      <c r="R849" s="33" t="s">
        <v>56</v>
      </c>
      <c r="S849" s="33" t="s">
        <v>52</v>
      </c>
      <c r="T849" s="33" t="s">
        <v>757</v>
      </c>
      <c r="U849" s="33" t="s">
        <v>757</v>
      </c>
      <c r="V849" s="33" t="s">
        <v>4187</v>
      </c>
      <c r="W849" s="86" t="s">
        <v>4188</v>
      </c>
      <c r="X849" s="34" t="s">
        <v>56</v>
      </c>
      <c r="Y849" s="104">
        <v>45326</v>
      </c>
      <c r="Z849" s="104">
        <v>45630</v>
      </c>
      <c r="AA849" s="37"/>
      <c r="AB849" s="105" t="s">
        <v>4189</v>
      </c>
      <c r="AC849" s="100"/>
      <c r="AD849" s="37"/>
      <c r="AE849" s="35" t="s">
        <v>56</v>
      </c>
      <c r="AF849" s="34">
        <v>13737</v>
      </c>
      <c r="AG849" s="33">
        <v>13737</v>
      </c>
      <c r="AH849" s="33"/>
      <c r="AI849" s="33">
        <v>0</v>
      </c>
    </row>
    <row r="850" s="2" customFormat="1" ht="90" hidden="1" customHeight="1" spans="1:35">
      <c r="A850" s="33">
        <v>2</v>
      </c>
      <c r="B850" s="34" t="s">
        <v>4182</v>
      </c>
      <c r="C850" s="37" t="s">
        <v>4182</v>
      </c>
      <c r="D850" s="37" t="s">
        <v>4190</v>
      </c>
      <c r="E850" s="37" t="s">
        <v>4191</v>
      </c>
      <c r="F850" s="37" t="s">
        <v>292</v>
      </c>
      <c r="G850" s="37" t="s">
        <v>767</v>
      </c>
      <c r="H850" s="37" t="s">
        <v>48</v>
      </c>
      <c r="I850" s="73" t="s">
        <v>4192</v>
      </c>
      <c r="J850" s="34">
        <v>80</v>
      </c>
      <c r="K850" s="34">
        <v>80</v>
      </c>
      <c r="L850" s="33"/>
      <c r="M850" s="33"/>
      <c r="N850" s="73" t="s">
        <v>4193</v>
      </c>
      <c r="O850" s="73" t="s">
        <v>909</v>
      </c>
      <c r="P850" s="74">
        <v>87</v>
      </c>
      <c r="Q850" s="37" t="s">
        <v>52</v>
      </c>
      <c r="R850" s="37" t="s">
        <v>56</v>
      </c>
      <c r="S850" s="37" t="s">
        <v>52</v>
      </c>
      <c r="T850" s="37" t="s">
        <v>757</v>
      </c>
      <c r="U850" s="37" t="s">
        <v>297</v>
      </c>
      <c r="V850" s="33" t="s">
        <v>298</v>
      </c>
      <c r="W850" s="86">
        <v>18008741541</v>
      </c>
      <c r="X850" s="34" t="s">
        <v>56</v>
      </c>
      <c r="Y850" s="124">
        <v>45326</v>
      </c>
      <c r="Z850" s="124">
        <v>45447</v>
      </c>
      <c r="AA850" s="37"/>
      <c r="AB850" s="105" t="s">
        <v>759</v>
      </c>
      <c r="AC850" s="100"/>
      <c r="AD850" s="37"/>
      <c r="AE850" s="35" t="s">
        <v>52</v>
      </c>
      <c r="AF850" s="34">
        <v>80</v>
      </c>
      <c r="AG850" s="34">
        <v>40</v>
      </c>
      <c r="AH850" s="33"/>
      <c r="AI850" s="33">
        <v>40</v>
      </c>
    </row>
    <row r="851" s="2" customFormat="1" ht="91" hidden="1" customHeight="1" spans="1:35">
      <c r="A851" s="33">
        <v>3</v>
      </c>
      <c r="B851" s="34" t="s">
        <v>4182</v>
      </c>
      <c r="C851" s="37" t="s">
        <v>4182</v>
      </c>
      <c r="D851" s="37" t="s">
        <v>4190</v>
      </c>
      <c r="E851" s="37" t="s">
        <v>4194</v>
      </c>
      <c r="F851" s="37" t="s">
        <v>292</v>
      </c>
      <c r="G851" s="37" t="s">
        <v>1311</v>
      </c>
      <c r="H851" s="37" t="s">
        <v>48</v>
      </c>
      <c r="I851" s="73" t="s">
        <v>4192</v>
      </c>
      <c r="J851" s="34">
        <v>120</v>
      </c>
      <c r="K851" s="34">
        <v>120</v>
      </c>
      <c r="L851" s="33"/>
      <c r="M851" s="33"/>
      <c r="N851" s="73" t="s">
        <v>4193</v>
      </c>
      <c r="O851" s="73" t="s">
        <v>909</v>
      </c>
      <c r="P851" s="74">
        <v>71</v>
      </c>
      <c r="Q851" s="37" t="s">
        <v>52</v>
      </c>
      <c r="R851" s="37" t="s">
        <v>56</v>
      </c>
      <c r="S851" s="37" t="s">
        <v>52</v>
      </c>
      <c r="T851" s="37" t="s">
        <v>757</v>
      </c>
      <c r="U851" s="37" t="s">
        <v>297</v>
      </c>
      <c r="V851" s="33" t="s">
        <v>298</v>
      </c>
      <c r="W851" s="86">
        <v>18008741541</v>
      </c>
      <c r="X851" s="34" t="s">
        <v>56</v>
      </c>
      <c r="Y851" s="124">
        <v>45326</v>
      </c>
      <c r="Z851" s="124">
        <v>45447</v>
      </c>
      <c r="AA851" s="37"/>
      <c r="AB851" s="105" t="s">
        <v>759</v>
      </c>
      <c r="AC851" s="100"/>
      <c r="AD851" s="37"/>
      <c r="AE851" s="35" t="s">
        <v>52</v>
      </c>
      <c r="AF851" s="34">
        <v>120</v>
      </c>
      <c r="AG851" s="34">
        <v>60</v>
      </c>
      <c r="AH851" s="33"/>
      <c r="AI851" s="33">
        <v>60</v>
      </c>
    </row>
    <row r="852" s="2" customFormat="1" ht="86" hidden="1" customHeight="1" spans="1:35">
      <c r="A852" s="33">
        <v>4</v>
      </c>
      <c r="B852" s="34" t="s">
        <v>4182</v>
      </c>
      <c r="C852" s="37" t="s">
        <v>4182</v>
      </c>
      <c r="D852" s="37" t="s">
        <v>4190</v>
      </c>
      <c r="E852" s="37" t="s">
        <v>4195</v>
      </c>
      <c r="F852" s="37" t="s">
        <v>112</v>
      </c>
      <c r="G852" s="37" t="s">
        <v>112</v>
      </c>
      <c r="H852" s="37" t="s">
        <v>48</v>
      </c>
      <c r="I852" s="73" t="s">
        <v>4196</v>
      </c>
      <c r="J852" s="34">
        <v>280</v>
      </c>
      <c r="K852" s="34">
        <v>280</v>
      </c>
      <c r="L852" s="33"/>
      <c r="M852" s="33"/>
      <c r="N852" s="73" t="s">
        <v>4197</v>
      </c>
      <c r="O852" s="73" t="s">
        <v>4198</v>
      </c>
      <c r="P852" s="74">
        <v>1145</v>
      </c>
      <c r="Q852" s="37" t="s">
        <v>52</v>
      </c>
      <c r="R852" s="37" t="s">
        <v>56</v>
      </c>
      <c r="S852" s="37" t="s">
        <v>52</v>
      </c>
      <c r="T852" s="37" t="s">
        <v>757</v>
      </c>
      <c r="U852" s="37" t="s">
        <v>118</v>
      </c>
      <c r="V852" s="37" t="s">
        <v>1636</v>
      </c>
      <c r="W852" s="91">
        <v>13887445635</v>
      </c>
      <c r="X852" s="34" t="s">
        <v>56</v>
      </c>
      <c r="Y852" s="124">
        <v>45292</v>
      </c>
      <c r="Z852" s="124">
        <v>45657</v>
      </c>
      <c r="AA852" s="37"/>
      <c r="AB852" s="105" t="s">
        <v>759</v>
      </c>
      <c r="AC852" s="100"/>
      <c r="AD852" s="37"/>
      <c r="AE852" s="35" t="s">
        <v>52</v>
      </c>
      <c r="AF852" s="34">
        <v>280</v>
      </c>
      <c r="AG852" s="34">
        <v>140</v>
      </c>
      <c r="AH852" s="33"/>
      <c r="AI852" s="33">
        <v>140</v>
      </c>
    </row>
    <row r="853" s="2" customFormat="1" ht="116" hidden="1" customHeight="1" spans="1:35">
      <c r="A853" s="33">
        <v>5</v>
      </c>
      <c r="B853" s="34" t="s">
        <v>4182</v>
      </c>
      <c r="C853" s="37" t="s">
        <v>4182</v>
      </c>
      <c r="D853" s="37" t="s">
        <v>4190</v>
      </c>
      <c r="E853" s="37" t="s">
        <v>4199</v>
      </c>
      <c r="F853" s="37" t="s">
        <v>215</v>
      </c>
      <c r="G853" s="37" t="s">
        <v>4200</v>
      </c>
      <c r="H853" s="37" t="s">
        <v>48</v>
      </c>
      <c r="I853" s="73" t="s">
        <v>4201</v>
      </c>
      <c r="J853" s="34">
        <v>280</v>
      </c>
      <c r="K853" s="34">
        <v>280</v>
      </c>
      <c r="L853" s="33"/>
      <c r="M853" s="33"/>
      <c r="N853" s="73" t="s">
        <v>4202</v>
      </c>
      <c r="O853" s="73" t="s">
        <v>85</v>
      </c>
      <c r="P853" s="74">
        <v>1333</v>
      </c>
      <c r="Q853" s="37" t="s">
        <v>52</v>
      </c>
      <c r="R853" s="37" t="s">
        <v>56</v>
      </c>
      <c r="S853" s="37" t="s">
        <v>52</v>
      </c>
      <c r="T853" s="37" t="s">
        <v>757</v>
      </c>
      <c r="U853" s="37" t="s">
        <v>220</v>
      </c>
      <c r="V853" s="37" t="s">
        <v>1642</v>
      </c>
      <c r="W853" s="91">
        <v>13808745055</v>
      </c>
      <c r="X853" s="34" t="s">
        <v>56</v>
      </c>
      <c r="Y853" s="124">
        <v>45292</v>
      </c>
      <c r="Z853" s="124">
        <v>45657</v>
      </c>
      <c r="AA853" s="37"/>
      <c r="AB853" s="105" t="s">
        <v>759</v>
      </c>
      <c r="AC853" s="100"/>
      <c r="AD853" s="37"/>
      <c r="AE853" s="35" t="s">
        <v>52</v>
      </c>
      <c r="AF853" s="34">
        <v>280</v>
      </c>
      <c r="AG853" s="34">
        <v>140</v>
      </c>
      <c r="AH853" s="33"/>
      <c r="AI853" s="33">
        <v>140</v>
      </c>
    </row>
    <row r="854" s="2" customFormat="1" ht="89.25" hidden="1" spans="1:35">
      <c r="A854" s="33">
        <v>6</v>
      </c>
      <c r="B854" s="34" t="s">
        <v>4182</v>
      </c>
      <c r="C854" s="37" t="s">
        <v>4182</v>
      </c>
      <c r="D854" s="37" t="s">
        <v>4190</v>
      </c>
      <c r="E854" s="37" t="s">
        <v>4203</v>
      </c>
      <c r="F854" s="37" t="s">
        <v>99</v>
      </c>
      <c r="G854" s="37" t="s">
        <v>3648</v>
      </c>
      <c r="H854" s="37" t="s">
        <v>48</v>
      </c>
      <c r="I854" s="73" t="s">
        <v>4204</v>
      </c>
      <c r="J854" s="34">
        <v>80</v>
      </c>
      <c r="K854" s="34">
        <v>80</v>
      </c>
      <c r="L854" s="33"/>
      <c r="M854" s="33"/>
      <c r="N854" s="73" t="s">
        <v>4205</v>
      </c>
      <c r="O854" s="73" t="s">
        <v>909</v>
      </c>
      <c r="P854" s="74">
        <v>139</v>
      </c>
      <c r="Q854" s="37" t="s">
        <v>52</v>
      </c>
      <c r="R854" s="37" t="s">
        <v>56</v>
      </c>
      <c r="S854" s="37" t="s">
        <v>52</v>
      </c>
      <c r="T854" s="37" t="s">
        <v>757</v>
      </c>
      <c r="U854" s="37" t="s">
        <v>104</v>
      </c>
      <c r="V854" s="37" t="s">
        <v>4206</v>
      </c>
      <c r="W854" s="91">
        <v>15108968733</v>
      </c>
      <c r="X854" s="34" t="s">
        <v>56</v>
      </c>
      <c r="Y854" s="124">
        <v>45383</v>
      </c>
      <c r="Z854" s="124">
        <v>45632</v>
      </c>
      <c r="AA854" s="37"/>
      <c r="AB854" s="105" t="s">
        <v>759</v>
      </c>
      <c r="AC854" s="100"/>
      <c r="AD854" s="37"/>
      <c r="AE854" s="35" t="s">
        <v>52</v>
      </c>
      <c r="AF854" s="34">
        <v>80</v>
      </c>
      <c r="AG854" s="34">
        <v>40</v>
      </c>
      <c r="AH854" s="33"/>
      <c r="AI854" s="33">
        <v>40</v>
      </c>
    </row>
    <row r="855" s="2" customFormat="1" ht="74" hidden="1" customHeight="1" spans="1:35">
      <c r="A855" s="33">
        <v>7</v>
      </c>
      <c r="B855" s="34" t="s">
        <v>4182</v>
      </c>
      <c r="C855" s="37" t="s">
        <v>4182</v>
      </c>
      <c r="D855" s="37" t="s">
        <v>4190</v>
      </c>
      <c r="E855" s="37" t="s">
        <v>4207</v>
      </c>
      <c r="F855" s="37" t="s">
        <v>138</v>
      </c>
      <c r="G855" s="37" t="s">
        <v>2907</v>
      </c>
      <c r="H855" s="37" t="s">
        <v>48</v>
      </c>
      <c r="I855" s="73" t="s">
        <v>4208</v>
      </c>
      <c r="J855" s="34">
        <v>80</v>
      </c>
      <c r="K855" s="34">
        <v>80</v>
      </c>
      <c r="L855" s="33"/>
      <c r="M855" s="33"/>
      <c r="N855" s="73" t="s">
        <v>4209</v>
      </c>
      <c r="O855" s="73" t="s">
        <v>4153</v>
      </c>
      <c r="P855" s="74">
        <v>1739</v>
      </c>
      <c r="Q855" s="37" t="s">
        <v>52</v>
      </c>
      <c r="R855" s="37" t="s">
        <v>56</v>
      </c>
      <c r="S855" s="37" t="s">
        <v>52</v>
      </c>
      <c r="T855" s="37" t="s">
        <v>757</v>
      </c>
      <c r="U855" s="37" t="s">
        <v>143</v>
      </c>
      <c r="V855" s="33" t="s">
        <v>144</v>
      </c>
      <c r="W855" s="86">
        <v>18287487666</v>
      </c>
      <c r="X855" s="34" t="s">
        <v>56</v>
      </c>
      <c r="Y855" s="124">
        <v>45352</v>
      </c>
      <c r="Z855" s="124">
        <v>45505</v>
      </c>
      <c r="AA855" s="37"/>
      <c r="AB855" s="105" t="s">
        <v>759</v>
      </c>
      <c r="AC855" s="100"/>
      <c r="AD855" s="37"/>
      <c r="AE855" s="35" t="s">
        <v>52</v>
      </c>
      <c r="AF855" s="34">
        <v>80</v>
      </c>
      <c r="AG855" s="34">
        <v>40</v>
      </c>
      <c r="AH855" s="33"/>
      <c r="AI855" s="33">
        <v>40</v>
      </c>
    </row>
    <row r="856" s="3" customFormat="1" ht="131" hidden="1" customHeight="1" spans="1:35">
      <c r="A856" s="31" t="s">
        <v>4210</v>
      </c>
      <c r="B856" s="31"/>
      <c r="C856" s="32"/>
      <c r="D856" s="32"/>
      <c r="E856" s="32"/>
      <c r="F856" s="32"/>
      <c r="G856" s="32"/>
      <c r="H856" s="32"/>
      <c r="I856" s="32"/>
      <c r="J856" s="54">
        <f t="shared" ref="J856:M856" si="17">SUM(J857:J881)</f>
        <v>2536.1</v>
      </c>
      <c r="K856" s="54">
        <f t="shared" si="17"/>
        <v>2536.1</v>
      </c>
      <c r="L856" s="54">
        <f t="shared" si="17"/>
        <v>0</v>
      </c>
      <c r="M856" s="54">
        <f t="shared" si="17"/>
        <v>0</v>
      </c>
      <c r="N856" s="190" t="s">
        <v>4211</v>
      </c>
      <c r="O856" s="52"/>
      <c r="P856" s="163"/>
      <c r="Q856" s="53"/>
      <c r="R856" s="53"/>
      <c r="S856" s="53"/>
      <c r="T856" s="53"/>
      <c r="U856" s="53"/>
      <c r="V856" s="53"/>
      <c r="W856" s="84"/>
      <c r="X856" s="54"/>
      <c r="Y856" s="99"/>
      <c r="Z856" s="99"/>
      <c r="AA856" s="52"/>
      <c r="AB856" s="102"/>
      <c r="AC856" s="102" t="s">
        <v>41</v>
      </c>
      <c r="AD856" s="53"/>
      <c r="AE856" s="101"/>
      <c r="AF856" s="54">
        <f t="shared" ref="AF856:AI856" si="18">SUM(AF857:AF881)</f>
        <v>2536.1</v>
      </c>
      <c r="AG856" s="54">
        <f t="shared" si="18"/>
        <v>2536.1</v>
      </c>
      <c r="AH856" s="54">
        <f t="shared" si="18"/>
        <v>0</v>
      </c>
      <c r="AI856" s="54">
        <f t="shared" si="18"/>
        <v>0</v>
      </c>
    </row>
    <row r="857" s="2" customFormat="1" ht="128" customHeight="1" spans="1:35">
      <c r="A857" s="33">
        <v>1</v>
      </c>
      <c r="B857" s="34" t="s">
        <v>4212</v>
      </c>
      <c r="C857" s="33" t="s">
        <v>4213</v>
      </c>
      <c r="D857" s="33" t="s">
        <v>4214</v>
      </c>
      <c r="E857" s="33" t="s">
        <v>4215</v>
      </c>
      <c r="F857" s="33" t="s">
        <v>46</v>
      </c>
      <c r="G857" s="33"/>
      <c r="H857" s="33" t="s">
        <v>48</v>
      </c>
      <c r="I857" s="55" t="s">
        <v>4216</v>
      </c>
      <c r="J857" s="34">
        <v>87.3</v>
      </c>
      <c r="K857" s="34">
        <v>87.3</v>
      </c>
      <c r="L857" s="33"/>
      <c r="M857" s="33"/>
      <c r="N857" s="55" t="s">
        <v>4217</v>
      </c>
      <c r="O857" s="55"/>
      <c r="P857" s="56">
        <v>203</v>
      </c>
      <c r="Q857" s="33" t="s">
        <v>56</v>
      </c>
      <c r="R857" s="33" t="s">
        <v>52</v>
      </c>
      <c r="S857" s="33" t="s">
        <v>52</v>
      </c>
      <c r="T857" s="33" t="s">
        <v>4218</v>
      </c>
      <c r="U857" s="33" t="s">
        <v>4218</v>
      </c>
      <c r="V857" s="33" t="s">
        <v>4219</v>
      </c>
      <c r="W857" s="86">
        <v>15987495699</v>
      </c>
      <c r="X857" s="33" t="s">
        <v>56</v>
      </c>
      <c r="Y857" s="104">
        <v>45352</v>
      </c>
      <c r="Z857" s="104">
        <v>45656</v>
      </c>
      <c r="AA857" s="37"/>
      <c r="AB857" s="105" t="s">
        <v>4220</v>
      </c>
      <c r="AC857" s="100"/>
      <c r="AD857" s="37"/>
      <c r="AE857" s="35" t="s">
        <v>56</v>
      </c>
      <c r="AF857" s="34">
        <v>87.3</v>
      </c>
      <c r="AG857" s="34">
        <v>87.3</v>
      </c>
      <c r="AH857" s="33"/>
      <c r="AI857" s="33"/>
    </row>
    <row r="858" s="2" customFormat="1" ht="128" hidden="1" customHeight="1" spans="1:35">
      <c r="A858" s="33">
        <v>2</v>
      </c>
      <c r="B858" s="34" t="s">
        <v>4212</v>
      </c>
      <c r="C858" s="33" t="s">
        <v>4213</v>
      </c>
      <c r="D858" s="33" t="s">
        <v>4214</v>
      </c>
      <c r="E858" s="33" t="s">
        <v>4221</v>
      </c>
      <c r="F858" s="33" t="s">
        <v>130</v>
      </c>
      <c r="G858" s="33"/>
      <c r="H858" s="33" t="s">
        <v>48</v>
      </c>
      <c r="I858" s="55" t="s">
        <v>4222</v>
      </c>
      <c r="J858" s="34">
        <v>74.1</v>
      </c>
      <c r="K858" s="34">
        <v>74.1</v>
      </c>
      <c r="L858" s="33"/>
      <c r="M858" s="33"/>
      <c r="N858" s="55" t="s">
        <v>4223</v>
      </c>
      <c r="O858" s="55"/>
      <c r="P858" s="56">
        <v>174</v>
      </c>
      <c r="Q858" s="33" t="s">
        <v>56</v>
      </c>
      <c r="R858" s="33" t="s">
        <v>52</v>
      </c>
      <c r="S858" s="33" t="s">
        <v>52</v>
      </c>
      <c r="T858" s="33" t="s">
        <v>4218</v>
      </c>
      <c r="U858" s="33" t="s">
        <v>4218</v>
      </c>
      <c r="V858" s="33" t="s">
        <v>4219</v>
      </c>
      <c r="W858" s="86">
        <v>15987495699</v>
      </c>
      <c r="X858" s="33" t="s">
        <v>56</v>
      </c>
      <c r="Y858" s="104">
        <v>45352</v>
      </c>
      <c r="Z858" s="104">
        <v>45656</v>
      </c>
      <c r="AA858" s="37"/>
      <c r="AB858" s="105" t="s">
        <v>4220</v>
      </c>
      <c r="AC858" s="100"/>
      <c r="AD858" s="37"/>
      <c r="AE858" s="35" t="s">
        <v>56</v>
      </c>
      <c r="AF858" s="34">
        <v>74.1</v>
      </c>
      <c r="AG858" s="34">
        <v>74.1</v>
      </c>
      <c r="AH858" s="33"/>
      <c r="AI858" s="33"/>
    </row>
    <row r="859" s="2" customFormat="1" ht="128" hidden="1" customHeight="1" spans="1:35">
      <c r="A859" s="33">
        <v>3</v>
      </c>
      <c r="B859" s="34" t="s">
        <v>4212</v>
      </c>
      <c r="C859" s="33" t="s">
        <v>4213</v>
      </c>
      <c r="D859" s="33" t="s">
        <v>4214</v>
      </c>
      <c r="E859" s="33" t="s">
        <v>4224</v>
      </c>
      <c r="F859" s="33" t="s">
        <v>112</v>
      </c>
      <c r="G859" s="33"/>
      <c r="H859" s="33" t="s">
        <v>48</v>
      </c>
      <c r="I859" s="55" t="s">
        <v>4225</v>
      </c>
      <c r="J859" s="34">
        <v>93.8</v>
      </c>
      <c r="K859" s="34">
        <v>93.8</v>
      </c>
      <c r="L859" s="33"/>
      <c r="M859" s="33"/>
      <c r="N859" s="55" t="s">
        <v>4226</v>
      </c>
      <c r="O859" s="55"/>
      <c r="P859" s="56">
        <v>216</v>
      </c>
      <c r="Q859" s="33" t="s">
        <v>56</v>
      </c>
      <c r="R859" s="33" t="s">
        <v>52</v>
      </c>
      <c r="S859" s="33" t="s">
        <v>52</v>
      </c>
      <c r="T859" s="33" t="s">
        <v>4218</v>
      </c>
      <c r="U859" s="33" t="s">
        <v>4218</v>
      </c>
      <c r="V859" s="33" t="s">
        <v>4219</v>
      </c>
      <c r="W859" s="86">
        <v>15987495699</v>
      </c>
      <c r="X859" s="33" t="s">
        <v>56</v>
      </c>
      <c r="Y859" s="104">
        <v>45352</v>
      </c>
      <c r="Z859" s="104">
        <v>45656</v>
      </c>
      <c r="AA859" s="37"/>
      <c r="AB859" s="105" t="s">
        <v>4220</v>
      </c>
      <c r="AC859" s="100"/>
      <c r="AD859" s="37"/>
      <c r="AE859" s="35" t="s">
        <v>56</v>
      </c>
      <c r="AF859" s="34">
        <v>93.8</v>
      </c>
      <c r="AG859" s="34">
        <v>93.8</v>
      </c>
      <c r="AH859" s="33"/>
      <c r="AI859" s="33"/>
    </row>
    <row r="860" s="2" customFormat="1" ht="128" hidden="1" customHeight="1" spans="1:35">
      <c r="A860" s="33">
        <v>4</v>
      </c>
      <c r="B860" s="34" t="s">
        <v>4212</v>
      </c>
      <c r="C860" s="33" t="s">
        <v>4213</v>
      </c>
      <c r="D860" s="33" t="s">
        <v>4214</v>
      </c>
      <c r="E860" s="33" t="s">
        <v>4227</v>
      </c>
      <c r="F860" s="33" t="s">
        <v>248</v>
      </c>
      <c r="G860" s="33"/>
      <c r="H860" s="33" t="s">
        <v>48</v>
      </c>
      <c r="I860" s="55" t="s">
        <v>4228</v>
      </c>
      <c r="J860" s="34">
        <v>100.4</v>
      </c>
      <c r="K860" s="34">
        <v>100.4</v>
      </c>
      <c r="L860" s="33"/>
      <c r="M860" s="33"/>
      <c r="N860" s="55" t="s">
        <v>4229</v>
      </c>
      <c r="O860" s="55"/>
      <c r="P860" s="56">
        <v>239</v>
      </c>
      <c r="Q860" s="33" t="s">
        <v>56</v>
      </c>
      <c r="R860" s="33" t="s">
        <v>52</v>
      </c>
      <c r="S860" s="33" t="s">
        <v>52</v>
      </c>
      <c r="T860" s="33" t="s">
        <v>4218</v>
      </c>
      <c r="U860" s="33" t="s">
        <v>4218</v>
      </c>
      <c r="V860" s="33" t="s">
        <v>4219</v>
      </c>
      <c r="W860" s="86">
        <v>15987495699</v>
      </c>
      <c r="X860" s="33" t="s">
        <v>56</v>
      </c>
      <c r="Y860" s="104">
        <v>45352</v>
      </c>
      <c r="Z860" s="104">
        <v>45656</v>
      </c>
      <c r="AA860" s="37"/>
      <c r="AB860" s="105" t="s">
        <v>4220</v>
      </c>
      <c r="AC860" s="100"/>
      <c r="AD860" s="37"/>
      <c r="AE860" s="35" t="s">
        <v>56</v>
      </c>
      <c r="AF860" s="34">
        <v>100.4</v>
      </c>
      <c r="AG860" s="34">
        <v>100.4</v>
      </c>
      <c r="AH860" s="33"/>
      <c r="AI860" s="33"/>
    </row>
    <row r="861" s="2" customFormat="1" ht="128" hidden="1" customHeight="1" spans="1:35">
      <c r="A861" s="33">
        <v>5</v>
      </c>
      <c r="B861" s="34" t="s">
        <v>4212</v>
      </c>
      <c r="C861" s="33" t="s">
        <v>4213</v>
      </c>
      <c r="D861" s="33" t="s">
        <v>4214</v>
      </c>
      <c r="E861" s="33" t="s">
        <v>4230</v>
      </c>
      <c r="F861" s="33" t="s">
        <v>256</v>
      </c>
      <c r="G861" s="33"/>
      <c r="H861" s="33" t="s">
        <v>48</v>
      </c>
      <c r="I861" s="55" t="s">
        <v>4231</v>
      </c>
      <c r="J861" s="34">
        <v>62</v>
      </c>
      <c r="K861" s="34">
        <v>62</v>
      </c>
      <c r="L861" s="33"/>
      <c r="M861" s="33"/>
      <c r="N861" s="55" t="s">
        <v>4232</v>
      </c>
      <c r="O861" s="55"/>
      <c r="P861" s="56">
        <v>143</v>
      </c>
      <c r="Q861" s="33" t="s">
        <v>56</v>
      </c>
      <c r="R861" s="33" t="s">
        <v>52</v>
      </c>
      <c r="S861" s="33" t="s">
        <v>52</v>
      </c>
      <c r="T861" s="33" t="s">
        <v>4218</v>
      </c>
      <c r="U861" s="33" t="s">
        <v>4218</v>
      </c>
      <c r="V861" s="33" t="s">
        <v>4219</v>
      </c>
      <c r="W861" s="86">
        <v>15987495699</v>
      </c>
      <c r="X861" s="33" t="s">
        <v>56</v>
      </c>
      <c r="Y861" s="104">
        <v>45352</v>
      </c>
      <c r="Z861" s="104">
        <v>45656</v>
      </c>
      <c r="AA861" s="37"/>
      <c r="AB861" s="105" t="s">
        <v>4220</v>
      </c>
      <c r="AC861" s="100"/>
      <c r="AD861" s="37"/>
      <c r="AE861" s="35" t="s">
        <v>56</v>
      </c>
      <c r="AF861" s="34">
        <v>62</v>
      </c>
      <c r="AG861" s="34">
        <v>62</v>
      </c>
      <c r="AH861" s="33"/>
      <c r="AI861" s="33"/>
    </row>
    <row r="862" s="2" customFormat="1" ht="128" hidden="1" customHeight="1" spans="1:35">
      <c r="A862" s="33">
        <v>6</v>
      </c>
      <c r="B862" s="34" t="s">
        <v>4212</v>
      </c>
      <c r="C862" s="33" t="s">
        <v>4213</v>
      </c>
      <c r="D862" s="33" t="s">
        <v>4214</v>
      </c>
      <c r="E862" s="33" t="s">
        <v>4233</v>
      </c>
      <c r="F862" s="33" t="s">
        <v>402</v>
      </c>
      <c r="G862" s="33"/>
      <c r="H862" s="33" t="s">
        <v>48</v>
      </c>
      <c r="I862" s="55" t="s">
        <v>4234</v>
      </c>
      <c r="J862" s="34">
        <v>33.1</v>
      </c>
      <c r="K862" s="34">
        <v>33.1</v>
      </c>
      <c r="L862" s="33"/>
      <c r="M862" s="33"/>
      <c r="N862" s="55" t="s">
        <v>4235</v>
      </c>
      <c r="O862" s="55"/>
      <c r="P862" s="56">
        <v>79</v>
      </c>
      <c r="Q862" s="33" t="s">
        <v>56</v>
      </c>
      <c r="R862" s="33" t="s">
        <v>52</v>
      </c>
      <c r="S862" s="33" t="s">
        <v>52</v>
      </c>
      <c r="T862" s="33" t="s">
        <v>4218</v>
      </c>
      <c r="U862" s="33" t="s">
        <v>4218</v>
      </c>
      <c r="V862" s="33" t="s">
        <v>4219</v>
      </c>
      <c r="W862" s="86">
        <v>15987495699</v>
      </c>
      <c r="X862" s="33" t="s">
        <v>56</v>
      </c>
      <c r="Y862" s="104">
        <v>45352</v>
      </c>
      <c r="Z862" s="104">
        <v>45656</v>
      </c>
      <c r="AA862" s="37"/>
      <c r="AB862" s="105" t="s">
        <v>4220</v>
      </c>
      <c r="AC862" s="100"/>
      <c r="AD862" s="37"/>
      <c r="AE862" s="35" t="s">
        <v>56</v>
      </c>
      <c r="AF862" s="34">
        <v>33.1</v>
      </c>
      <c r="AG862" s="34">
        <v>33.1</v>
      </c>
      <c r="AH862" s="33"/>
      <c r="AI862" s="33"/>
    </row>
    <row r="863" s="2" customFormat="1" ht="128" hidden="1" customHeight="1" spans="1:35">
      <c r="A863" s="33">
        <v>7</v>
      </c>
      <c r="B863" s="34" t="s">
        <v>4212</v>
      </c>
      <c r="C863" s="33" t="s">
        <v>4213</v>
      </c>
      <c r="D863" s="33" t="s">
        <v>4214</v>
      </c>
      <c r="E863" s="33" t="s">
        <v>4236</v>
      </c>
      <c r="F863" s="33" t="s">
        <v>326</v>
      </c>
      <c r="G863" s="33"/>
      <c r="H863" s="33" t="s">
        <v>48</v>
      </c>
      <c r="I863" s="55" t="s">
        <v>4237</v>
      </c>
      <c r="J863" s="34">
        <v>152.1</v>
      </c>
      <c r="K863" s="34">
        <v>152.1</v>
      </c>
      <c r="L863" s="33"/>
      <c r="M863" s="33"/>
      <c r="N863" s="55" t="s">
        <v>4238</v>
      </c>
      <c r="O863" s="55"/>
      <c r="P863" s="56">
        <v>369</v>
      </c>
      <c r="Q863" s="33" t="s">
        <v>56</v>
      </c>
      <c r="R863" s="33" t="s">
        <v>52</v>
      </c>
      <c r="S863" s="33" t="s">
        <v>52</v>
      </c>
      <c r="T863" s="33" t="s">
        <v>4218</v>
      </c>
      <c r="U863" s="33" t="s">
        <v>4218</v>
      </c>
      <c r="V863" s="33" t="s">
        <v>4219</v>
      </c>
      <c r="W863" s="86">
        <v>15987495699</v>
      </c>
      <c r="X863" s="33" t="s">
        <v>56</v>
      </c>
      <c r="Y863" s="104">
        <v>45352</v>
      </c>
      <c r="Z863" s="104">
        <v>45656</v>
      </c>
      <c r="AA863" s="37"/>
      <c r="AB863" s="105" t="s">
        <v>4220</v>
      </c>
      <c r="AC863" s="100"/>
      <c r="AD863" s="37"/>
      <c r="AE863" s="35" t="s">
        <v>56</v>
      </c>
      <c r="AF863" s="34">
        <v>152.1</v>
      </c>
      <c r="AG863" s="34">
        <v>152.1</v>
      </c>
      <c r="AH863" s="33"/>
      <c r="AI863" s="33"/>
    </row>
    <row r="864" s="2" customFormat="1" ht="128" hidden="1" customHeight="1" spans="1:35">
      <c r="A864" s="33">
        <v>8</v>
      </c>
      <c r="B864" s="34" t="s">
        <v>4212</v>
      </c>
      <c r="C864" s="33" t="s">
        <v>4213</v>
      </c>
      <c r="D864" s="33" t="s">
        <v>4214</v>
      </c>
      <c r="E864" s="33" t="s">
        <v>4239</v>
      </c>
      <c r="F864" s="33" t="s">
        <v>284</v>
      </c>
      <c r="G864" s="33"/>
      <c r="H864" s="33" t="s">
        <v>48</v>
      </c>
      <c r="I864" s="55" t="s">
        <v>4240</v>
      </c>
      <c r="J864" s="34">
        <v>58.7</v>
      </c>
      <c r="K864" s="34">
        <v>58.7</v>
      </c>
      <c r="L864" s="33"/>
      <c r="M864" s="33"/>
      <c r="N864" s="55" t="s">
        <v>4241</v>
      </c>
      <c r="O864" s="55"/>
      <c r="P864" s="56">
        <v>134</v>
      </c>
      <c r="Q864" s="33" t="s">
        <v>56</v>
      </c>
      <c r="R864" s="33" t="s">
        <v>52</v>
      </c>
      <c r="S864" s="33" t="s">
        <v>52</v>
      </c>
      <c r="T864" s="33" t="s">
        <v>4218</v>
      </c>
      <c r="U864" s="33" t="s">
        <v>4218</v>
      </c>
      <c r="V864" s="33" t="s">
        <v>4219</v>
      </c>
      <c r="W864" s="86">
        <v>15987495699</v>
      </c>
      <c r="X864" s="33" t="s">
        <v>56</v>
      </c>
      <c r="Y864" s="104">
        <v>45352</v>
      </c>
      <c r="Z864" s="104">
        <v>45656</v>
      </c>
      <c r="AA864" s="37"/>
      <c r="AB864" s="105" t="s">
        <v>4220</v>
      </c>
      <c r="AC864" s="100"/>
      <c r="AD864" s="37"/>
      <c r="AE864" s="35" t="s">
        <v>56</v>
      </c>
      <c r="AF864" s="34">
        <v>58.7</v>
      </c>
      <c r="AG864" s="34">
        <v>58.7</v>
      </c>
      <c r="AH864" s="33"/>
      <c r="AI864" s="33"/>
    </row>
    <row r="865" s="2" customFormat="1" ht="128" hidden="1" customHeight="1" spans="1:35">
      <c r="A865" s="33">
        <v>9</v>
      </c>
      <c r="B865" s="34" t="s">
        <v>4212</v>
      </c>
      <c r="C865" s="33" t="s">
        <v>4213</v>
      </c>
      <c r="D865" s="33" t="s">
        <v>4214</v>
      </c>
      <c r="E865" s="33" t="s">
        <v>4242</v>
      </c>
      <c r="F865" s="33" t="s">
        <v>450</v>
      </c>
      <c r="G865" s="33"/>
      <c r="H865" s="33" t="s">
        <v>48</v>
      </c>
      <c r="I865" s="55" t="s">
        <v>4243</v>
      </c>
      <c r="J865" s="34">
        <v>61.5</v>
      </c>
      <c r="K865" s="34">
        <v>61.5</v>
      </c>
      <c r="L865" s="33"/>
      <c r="M865" s="33"/>
      <c r="N865" s="55" t="s">
        <v>4244</v>
      </c>
      <c r="O865" s="55"/>
      <c r="P865" s="56">
        <v>143</v>
      </c>
      <c r="Q865" s="33" t="s">
        <v>56</v>
      </c>
      <c r="R865" s="33" t="s">
        <v>52</v>
      </c>
      <c r="S865" s="33" t="s">
        <v>52</v>
      </c>
      <c r="T865" s="33" t="s">
        <v>4218</v>
      </c>
      <c r="U865" s="33" t="s">
        <v>4218</v>
      </c>
      <c r="V865" s="33" t="s">
        <v>4219</v>
      </c>
      <c r="W865" s="86">
        <v>15987495699</v>
      </c>
      <c r="X865" s="33" t="s">
        <v>56</v>
      </c>
      <c r="Y865" s="104">
        <v>45352</v>
      </c>
      <c r="Z865" s="104">
        <v>45656</v>
      </c>
      <c r="AA865" s="37"/>
      <c r="AB865" s="105" t="s">
        <v>4220</v>
      </c>
      <c r="AC865" s="100"/>
      <c r="AD865" s="37"/>
      <c r="AE865" s="35" t="s">
        <v>56</v>
      </c>
      <c r="AF865" s="34">
        <v>61.5</v>
      </c>
      <c r="AG865" s="34">
        <v>61.5</v>
      </c>
      <c r="AH865" s="33"/>
      <c r="AI865" s="33"/>
    </row>
    <row r="866" s="2" customFormat="1" ht="128" hidden="1" customHeight="1" spans="1:35">
      <c r="A866" s="33">
        <v>10</v>
      </c>
      <c r="B866" s="34" t="s">
        <v>4212</v>
      </c>
      <c r="C866" s="33" t="s">
        <v>4213</v>
      </c>
      <c r="D866" s="33" t="s">
        <v>4214</v>
      </c>
      <c r="E866" s="33" t="s">
        <v>4245</v>
      </c>
      <c r="F866" s="33" t="s">
        <v>99</v>
      </c>
      <c r="G866" s="33"/>
      <c r="H866" s="33" t="s">
        <v>48</v>
      </c>
      <c r="I866" s="55" t="s">
        <v>4246</v>
      </c>
      <c r="J866" s="34">
        <v>93.9</v>
      </c>
      <c r="K866" s="34">
        <v>93.9</v>
      </c>
      <c r="L866" s="33"/>
      <c r="M866" s="33"/>
      <c r="N866" s="55" t="s">
        <v>4247</v>
      </c>
      <c r="O866" s="55"/>
      <c r="P866" s="56">
        <v>221</v>
      </c>
      <c r="Q866" s="33" t="s">
        <v>56</v>
      </c>
      <c r="R866" s="33" t="s">
        <v>52</v>
      </c>
      <c r="S866" s="33" t="s">
        <v>52</v>
      </c>
      <c r="T866" s="33" t="s">
        <v>4218</v>
      </c>
      <c r="U866" s="33" t="s">
        <v>4218</v>
      </c>
      <c r="V866" s="33" t="s">
        <v>4219</v>
      </c>
      <c r="W866" s="86">
        <v>15987495699</v>
      </c>
      <c r="X866" s="33" t="s">
        <v>56</v>
      </c>
      <c r="Y866" s="104">
        <v>45352</v>
      </c>
      <c r="Z866" s="104">
        <v>45656</v>
      </c>
      <c r="AA866" s="37"/>
      <c r="AB866" s="105" t="s">
        <v>4220</v>
      </c>
      <c r="AC866" s="100"/>
      <c r="AD866" s="37"/>
      <c r="AE866" s="35" t="s">
        <v>56</v>
      </c>
      <c r="AF866" s="34">
        <v>93.9</v>
      </c>
      <c r="AG866" s="34">
        <v>93.9</v>
      </c>
      <c r="AH866" s="33"/>
      <c r="AI866" s="33"/>
    </row>
    <row r="867" s="2" customFormat="1" ht="128" hidden="1" customHeight="1" spans="1:35">
      <c r="A867" s="33">
        <v>11</v>
      </c>
      <c r="B867" s="34" t="s">
        <v>4212</v>
      </c>
      <c r="C867" s="33" t="s">
        <v>4213</v>
      </c>
      <c r="D867" s="33" t="s">
        <v>4214</v>
      </c>
      <c r="E867" s="33" t="s">
        <v>4248</v>
      </c>
      <c r="F867" s="33" t="s">
        <v>591</v>
      </c>
      <c r="G867" s="33"/>
      <c r="H867" s="33" t="s">
        <v>48</v>
      </c>
      <c r="I867" s="55" t="s">
        <v>4249</v>
      </c>
      <c r="J867" s="34">
        <v>72.1</v>
      </c>
      <c r="K867" s="34">
        <v>72.1</v>
      </c>
      <c r="L867" s="33"/>
      <c r="M867" s="33"/>
      <c r="N867" s="55" t="s">
        <v>4250</v>
      </c>
      <c r="O867" s="55"/>
      <c r="P867" s="56">
        <v>175</v>
      </c>
      <c r="Q867" s="33" t="s">
        <v>56</v>
      </c>
      <c r="R867" s="33" t="s">
        <v>52</v>
      </c>
      <c r="S867" s="33" t="s">
        <v>52</v>
      </c>
      <c r="T867" s="33" t="s">
        <v>4218</v>
      </c>
      <c r="U867" s="33" t="s">
        <v>4218</v>
      </c>
      <c r="V867" s="33" t="s">
        <v>4219</v>
      </c>
      <c r="W867" s="86">
        <v>15987495699</v>
      </c>
      <c r="X867" s="33" t="s">
        <v>56</v>
      </c>
      <c r="Y867" s="104">
        <v>45352</v>
      </c>
      <c r="Z867" s="104">
        <v>45656</v>
      </c>
      <c r="AA867" s="37"/>
      <c r="AB867" s="105" t="s">
        <v>4220</v>
      </c>
      <c r="AC867" s="100"/>
      <c r="AD867" s="37"/>
      <c r="AE867" s="35" t="s">
        <v>56</v>
      </c>
      <c r="AF867" s="34">
        <v>72.1</v>
      </c>
      <c r="AG867" s="34">
        <v>72.1</v>
      </c>
      <c r="AH867" s="33"/>
      <c r="AI867" s="33"/>
    </row>
    <row r="868" s="2" customFormat="1" ht="128" hidden="1" customHeight="1" spans="1:35">
      <c r="A868" s="33">
        <v>12</v>
      </c>
      <c r="B868" s="34" t="s">
        <v>4212</v>
      </c>
      <c r="C868" s="33" t="s">
        <v>4213</v>
      </c>
      <c r="D868" s="33" t="s">
        <v>4214</v>
      </c>
      <c r="E868" s="33" t="s">
        <v>4251</v>
      </c>
      <c r="F868" s="33" t="s">
        <v>223</v>
      </c>
      <c r="G868" s="33"/>
      <c r="H868" s="33" t="s">
        <v>48</v>
      </c>
      <c r="I868" s="55" t="s">
        <v>4252</v>
      </c>
      <c r="J868" s="34">
        <v>180.7</v>
      </c>
      <c r="K868" s="34">
        <v>180.7</v>
      </c>
      <c r="L868" s="33"/>
      <c r="M868" s="33"/>
      <c r="N868" s="55" t="s">
        <v>4253</v>
      </c>
      <c r="O868" s="55"/>
      <c r="P868" s="56">
        <v>425</v>
      </c>
      <c r="Q868" s="33" t="s">
        <v>56</v>
      </c>
      <c r="R868" s="33" t="s">
        <v>52</v>
      </c>
      <c r="S868" s="33" t="s">
        <v>52</v>
      </c>
      <c r="T868" s="33" t="s">
        <v>4218</v>
      </c>
      <c r="U868" s="33" t="s">
        <v>4218</v>
      </c>
      <c r="V868" s="33" t="s">
        <v>4219</v>
      </c>
      <c r="W868" s="86">
        <v>15987495699</v>
      </c>
      <c r="X868" s="33" t="s">
        <v>56</v>
      </c>
      <c r="Y868" s="104">
        <v>45352</v>
      </c>
      <c r="Z868" s="104">
        <v>45656</v>
      </c>
      <c r="AA868" s="37"/>
      <c r="AB868" s="105" t="s">
        <v>4220</v>
      </c>
      <c r="AC868" s="100"/>
      <c r="AD868" s="37"/>
      <c r="AE868" s="35" t="s">
        <v>56</v>
      </c>
      <c r="AF868" s="34">
        <v>180.7</v>
      </c>
      <c r="AG868" s="34">
        <v>180.7</v>
      </c>
      <c r="AH868" s="33"/>
      <c r="AI868" s="33"/>
    </row>
    <row r="869" s="2" customFormat="1" ht="128" hidden="1" customHeight="1" spans="1:35">
      <c r="A869" s="33">
        <v>13</v>
      </c>
      <c r="B869" s="34" t="s">
        <v>4212</v>
      </c>
      <c r="C869" s="33" t="s">
        <v>4213</v>
      </c>
      <c r="D869" s="33" t="s">
        <v>4214</v>
      </c>
      <c r="E869" s="33" t="s">
        <v>4254</v>
      </c>
      <c r="F869" s="33" t="s">
        <v>292</v>
      </c>
      <c r="G869" s="33"/>
      <c r="H869" s="33" t="s">
        <v>48</v>
      </c>
      <c r="I869" s="55" t="s">
        <v>4255</v>
      </c>
      <c r="J869" s="34">
        <v>106.6</v>
      </c>
      <c r="K869" s="34">
        <v>106.6</v>
      </c>
      <c r="L869" s="33"/>
      <c r="M869" s="33"/>
      <c r="N869" s="55" t="s">
        <v>4256</v>
      </c>
      <c r="O869" s="55"/>
      <c r="P869" s="56">
        <v>245</v>
      </c>
      <c r="Q869" s="33" t="s">
        <v>56</v>
      </c>
      <c r="R869" s="33" t="s">
        <v>52</v>
      </c>
      <c r="S869" s="33" t="s">
        <v>52</v>
      </c>
      <c r="T869" s="33" t="s">
        <v>4218</v>
      </c>
      <c r="U869" s="33" t="s">
        <v>4218</v>
      </c>
      <c r="V869" s="33" t="s">
        <v>4219</v>
      </c>
      <c r="W869" s="86">
        <v>15987495699</v>
      </c>
      <c r="X869" s="33" t="s">
        <v>56</v>
      </c>
      <c r="Y869" s="104">
        <v>45352</v>
      </c>
      <c r="Z869" s="104">
        <v>45656</v>
      </c>
      <c r="AA869" s="37"/>
      <c r="AB869" s="105" t="s">
        <v>4220</v>
      </c>
      <c r="AC869" s="100"/>
      <c r="AD869" s="37"/>
      <c r="AE869" s="35" t="s">
        <v>56</v>
      </c>
      <c r="AF869" s="34">
        <v>106.6</v>
      </c>
      <c r="AG869" s="34">
        <v>106.6</v>
      </c>
      <c r="AH869" s="33"/>
      <c r="AI869" s="33"/>
    </row>
    <row r="870" s="2" customFormat="1" ht="128" hidden="1" customHeight="1" spans="1:35">
      <c r="A870" s="33">
        <v>14</v>
      </c>
      <c r="B870" s="34" t="s">
        <v>4212</v>
      </c>
      <c r="C870" s="33" t="s">
        <v>4213</v>
      </c>
      <c r="D870" s="33" t="s">
        <v>4214</v>
      </c>
      <c r="E870" s="33" t="s">
        <v>4257</v>
      </c>
      <c r="F870" s="33" t="s">
        <v>179</v>
      </c>
      <c r="G870" s="33"/>
      <c r="H870" s="33" t="s">
        <v>48</v>
      </c>
      <c r="I870" s="55" t="s">
        <v>4258</v>
      </c>
      <c r="J870" s="34">
        <v>115</v>
      </c>
      <c r="K870" s="34">
        <v>115</v>
      </c>
      <c r="L870" s="33"/>
      <c r="M870" s="33"/>
      <c r="N870" s="55" t="s">
        <v>4259</v>
      </c>
      <c r="O870" s="55"/>
      <c r="P870" s="56">
        <v>282</v>
      </c>
      <c r="Q870" s="33" t="s">
        <v>56</v>
      </c>
      <c r="R870" s="33" t="s">
        <v>52</v>
      </c>
      <c r="S870" s="33" t="s">
        <v>52</v>
      </c>
      <c r="T870" s="33" t="s">
        <v>4218</v>
      </c>
      <c r="U870" s="33" t="s">
        <v>4218</v>
      </c>
      <c r="V870" s="33" t="s">
        <v>4219</v>
      </c>
      <c r="W870" s="86">
        <v>15987495699</v>
      </c>
      <c r="X870" s="33" t="s">
        <v>56</v>
      </c>
      <c r="Y870" s="104">
        <v>45352</v>
      </c>
      <c r="Z870" s="104">
        <v>45656</v>
      </c>
      <c r="AA870" s="37"/>
      <c r="AB870" s="105" t="s">
        <v>4220</v>
      </c>
      <c r="AC870" s="100"/>
      <c r="AD870" s="37"/>
      <c r="AE870" s="35" t="s">
        <v>56</v>
      </c>
      <c r="AF870" s="34">
        <v>115</v>
      </c>
      <c r="AG870" s="34">
        <v>115</v>
      </c>
      <c r="AH870" s="33"/>
      <c r="AI870" s="33"/>
    </row>
    <row r="871" s="2" customFormat="1" ht="128" hidden="1" customHeight="1" spans="1:35">
      <c r="A871" s="33">
        <v>15</v>
      </c>
      <c r="B871" s="34" t="s">
        <v>4212</v>
      </c>
      <c r="C871" s="33" t="s">
        <v>4213</v>
      </c>
      <c r="D871" s="33" t="s">
        <v>4214</v>
      </c>
      <c r="E871" s="33" t="s">
        <v>4260</v>
      </c>
      <c r="F871" s="33" t="s">
        <v>198</v>
      </c>
      <c r="G871" s="33"/>
      <c r="H871" s="33" t="s">
        <v>48</v>
      </c>
      <c r="I871" s="55" t="s">
        <v>4261</v>
      </c>
      <c r="J871" s="34">
        <v>161.7</v>
      </c>
      <c r="K871" s="34">
        <v>161.7</v>
      </c>
      <c r="L871" s="33"/>
      <c r="M871" s="33"/>
      <c r="N871" s="55" t="s">
        <v>4262</v>
      </c>
      <c r="O871" s="55"/>
      <c r="P871" s="56">
        <v>381</v>
      </c>
      <c r="Q871" s="33" t="s">
        <v>56</v>
      </c>
      <c r="R871" s="33" t="s">
        <v>52</v>
      </c>
      <c r="S871" s="33" t="s">
        <v>52</v>
      </c>
      <c r="T871" s="33" t="s">
        <v>4218</v>
      </c>
      <c r="U871" s="33" t="s">
        <v>4218</v>
      </c>
      <c r="V871" s="33" t="s">
        <v>4219</v>
      </c>
      <c r="W871" s="86">
        <v>15987495699</v>
      </c>
      <c r="X871" s="33" t="s">
        <v>56</v>
      </c>
      <c r="Y871" s="104">
        <v>45352</v>
      </c>
      <c r="Z871" s="104">
        <v>45656</v>
      </c>
      <c r="AA871" s="37"/>
      <c r="AB871" s="105" t="s">
        <v>4220</v>
      </c>
      <c r="AC871" s="100"/>
      <c r="AD871" s="37"/>
      <c r="AE871" s="35" t="s">
        <v>56</v>
      </c>
      <c r="AF871" s="34">
        <v>161.7</v>
      </c>
      <c r="AG871" s="34">
        <v>161.7</v>
      </c>
      <c r="AH871" s="33"/>
      <c r="AI871" s="33"/>
    </row>
    <row r="872" s="2" customFormat="1" ht="128" hidden="1" customHeight="1" spans="1:35">
      <c r="A872" s="33">
        <v>16</v>
      </c>
      <c r="B872" s="34" t="s">
        <v>4212</v>
      </c>
      <c r="C872" s="33" t="s">
        <v>4213</v>
      </c>
      <c r="D872" s="33" t="s">
        <v>4214</v>
      </c>
      <c r="E872" s="33" t="s">
        <v>4263</v>
      </c>
      <c r="F872" s="33" t="s">
        <v>121</v>
      </c>
      <c r="G872" s="33"/>
      <c r="H872" s="33" t="s">
        <v>48</v>
      </c>
      <c r="I872" s="55" t="s">
        <v>4264</v>
      </c>
      <c r="J872" s="34">
        <v>122.4</v>
      </c>
      <c r="K872" s="34">
        <v>122.4</v>
      </c>
      <c r="L872" s="33"/>
      <c r="M872" s="33"/>
      <c r="N872" s="55" t="s">
        <v>4265</v>
      </c>
      <c r="O872" s="55"/>
      <c r="P872" s="56">
        <v>285</v>
      </c>
      <c r="Q872" s="33" t="s">
        <v>56</v>
      </c>
      <c r="R872" s="33" t="s">
        <v>52</v>
      </c>
      <c r="S872" s="33" t="s">
        <v>52</v>
      </c>
      <c r="T872" s="33" t="s">
        <v>4218</v>
      </c>
      <c r="U872" s="33" t="s">
        <v>4218</v>
      </c>
      <c r="V872" s="33" t="s">
        <v>4219</v>
      </c>
      <c r="W872" s="86">
        <v>15987495699</v>
      </c>
      <c r="X872" s="33" t="s">
        <v>56</v>
      </c>
      <c r="Y872" s="104">
        <v>45352</v>
      </c>
      <c r="Z872" s="104">
        <v>45656</v>
      </c>
      <c r="AA872" s="37"/>
      <c r="AB872" s="105" t="s">
        <v>4220</v>
      </c>
      <c r="AC872" s="100"/>
      <c r="AD872" s="37"/>
      <c r="AE872" s="35" t="s">
        <v>56</v>
      </c>
      <c r="AF872" s="34">
        <v>122.4</v>
      </c>
      <c r="AG872" s="34">
        <v>122.4</v>
      </c>
      <c r="AH872" s="33"/>
      <c r="AI872" s="33"/>
    </row>
    <row r="873" s="2" customFormat="1" ht="128" hidden="1" customHeight="1" spans="1:35">
      <c r="A873" s="33">
        <v>17</v>
      </c>
      <c r="B873" s="34" t="s">
        <v>4212</v>
      </c>
      <c r="C873" s="33" t="s">
        <v>4213</v>
      </c>
      <c r="D873" s="33" t="s">
        <v>4214</v>
      </c>
      <c r="E873" s="33" t="s">
        <v>4266</v>
      </c>
      <c r="F873" s="33" t="s">
        <v>138</v>
      </c>
      <c r="G873" s="33"/>
      <c r="H873" s="33" t="s">
        <v>48</v>
      </c>
      <c r="I873" s="55" t="s">
        <v>4267</v>
      </c>
      <c r="J873" s="34">
        <v>80.3</v>
      </c>
      <c r="K873" s="34">
        <v>80.3</v>
      </c>
      <c r="L873" s="33"/>
      <c r="M873" s="33"/>
      <c r="N873" s="55" t="s">
        <v>4268</v>
      </c>
      <c r="O873" s="55"/>
      <c r="P873" s="56">
        <v>189</v>
      </c>
      <c r="Q873" s="33" t="s">
        <v>56</v>
      </c>
      <c r="R873" s="33" t="s">
        <v>52</v>
      </c>
      <c r="S873" s="33" t="s">
        <v>52</v>
      </c>
      <c r="T873" s="33" t="s">
        <v>4218</v>
      </c>
      <c r="U873" s="33" t="s">
        <v>4218</v>
      </c>
      <c r="V873" s="33" t="s">
        <v>4219</v>
      </c>
      <c r="W873" s="86">
        <v>15987495699</v>
      </c>
      <c r="X873" s="33" t="s">
        <v>56</v>
      </c>
      <c r="Y873" s="104">
        <v>45352</v>
      </c>
      <c r="Z873" s="104">
        <v>45656</v>
      </c>
      <c r="AA873" s="37"/>
      <c r="AB873" s="105" t="s">
        <v>4220</v>
      </c>
      <c r="AC873" s="100"/>
      <c r="AD873" s="37"/>
      <c r="AE873" s="35" t="s">
        <v>56</v>
      </c>
      <c r="AF873" s="34">
        <v>80.3</v>
      </c>
      <c r="AG873" s="34">
        <v>80.3</v>
      </c>
      <c r="AH873" s="33"/>
      <c r="AI873" s="33"/>
    </row>
    <row r="874" s="2" customFormat="1" ht="128" hidden="1" customHeight="1" spans="1:35">
      <c r="A874" s="33">
        <v>18</v>
      </c>
      <c r="B874" s="34" t="s">
        <v>4212</v>
      </c>
      <c r="C874" s="33" t="s">
        <v>4213</v>
      </c>
      <c r="D874" s="33" t="s">
        <v>4214</v>
      </c>
      <c r="E874" s="33" t="s">
        <v>4269</v>
      </c>
      <c r="F874" s="33" t="s">
        <v>68</v>
      </c>
      <c r="G874" s="33"/>
      <c r="H874" s="33" t="s">
        <v>48</v>
      </c>
      <c r="I874" s="55" t="s">
        <v>4270</v>
      </c>
      <c r="J874" s="34">
        <v>53.1</v>
      </c>
      <c r="K874" s="34">
        <v>53.1</v>
      </c>
      <c r="L874" s="33"/>
      <c r="M874" s="33"/>
      <c r="N874" s="55" t="s">
        <v>4271</v>
      </c>
      <c r="O874" s="55"/>
      <c r="P874" s="56">
        <v>120</v>
      </c>
      <c r="Q874" s="33" t="s">
        <v>56</v>
      </c>
      <c r="R874" s="33" t="s">
        <v>52</v>
      </c>
      <c r="S874" s="33" t="s">
        <v>52</v>
      </c>
      <c r="T874" s="33" t="s">
        <v>4218</v>
      </c>
      <c r="U874" s="33" t="s">
        <v>4218</v>
      </c>
      <c r="V874" s="33" t="s">
        <v>4219</v>
      </c>
      <c r="W874" s="86">
        <v>15987495699</v>
      </c>
      <c r="X874" s="33" t="s">
        <v>56</v>
      </c>
      <c r="Y874" s="104">
        <v>45352</v>
      </c>
      <c r="Z874" s="104">
        <v>45656</v>
      </c>
      <c r="AA874" s="37"/>
      <c r="AB874" s="105" t="s">
        <v>4220</v>
      </c>
      <c r="AC874" s="100"/>
      <c r="AD874" s="37"/>
      <c r="AE874" s="35" t="s">
        <v>56</v>
      </c>
      <c r="AF874" s="34">
        <v>53.1</v>
      </c>
      <c r="AG874" s="34">
        <v>53.1</v>
      </c>
      <c r="AH874" s="33"/>
      <c r="AI874" s="33"/>
    </row>
    <row r="875" s="2" customFormat="1" ht="128" hidden="1" customHeight="1" spans="1:35">
      <c r="A875" s="33">
        <v>19</v>
      </c>
      <c r="B875" s="34" t="s">
        <v>4212</v>
      </c>
      <c r="C875" s="33" t="s">
        <v>4213</v>
      </c>
      <c r="D875" s="33" t="s">
        <v>4214</v>
      </c>
      <c r="E875" s="33" t="s">
        <v>4272</v>
      </c>
      <c r="F875" s="33" t="s">
        <v>366</v>
      </c>
      <c r="G875" s="33"/>
      <c r="H875" s="33" t="s">
        <v>48</v>
      </c>
      <c r="I875" s="55" t="s">
        <v>4273</v>
      </c>
      <c r="J875" s="34">
        <v>98.2</v>
      </c>
      <c r="K875" s="34">
        <v>98.2</v>
      </c>
      <c r="L875" s="33"/>
      <c r="M875" s="33"/>
      <c r="N875" s="55" t="s">
        <v>4274</v>
      </c>
      <c r="O875" s="55"/>
      <c r="P875" s="56">
        <v>226</v>
      </c>
      <c r="Q875" s="33" t="s">
        <v>56</v>
      </c>
      <c r="R875" s="33" t="s">
        <v>52</v>
      </c>
      <c r="S875" s="33" t="s">
        <v>52</v>
      </c>
      <c r="T875" s="33" t="s">
        <v>4218</v>
      </c>
      <c r="U875" s="33" t="s">
        <v>4218</v>
      </c>
      <c r="V875" s="33" t="s">
        <v>4219</v>
      </c>
      <c r="W875" s="86">
        <v>15987495699</v>
      </c>
      <c r="X875" s="33" t="s">
        <v>56</v>
      </c>
      <c r="Y875" s="104">
        <v>45352</v>
      </c>
      <c r="Z875" s="104">
        <v>45656</v>
      </c>
      <c r="AA875" s="37"/>
      <c r="AB875" s="105" t="s">
        <v>4220</v>
      </c>
      <c r="AC875" s="100"/>
      <c r="AD875" s="37"/>
      <c r="AE875" s="35" t="s">
        <v>56</v>
      </c>
      <c r="AF875" s="34">
        <v>98.2</v>
      </c>
      <c r="AG875" s="34">
        <v>98.2</v>
      </c>
      <c r="AH875" s="33"/>
      <c r="AI875" s="33"/>
    </row>
    <row r="876" s="2" customFormat="1" ht="128" hidden="1" customHeight="1" spans="1:35">
      <c r="A876" s="33">
        <v>20</v>
      </c>
      <c r="B876" s="34" t="s">
        <v>4212</v>
      </c>
      <c r="C876" s="33" t="s">
        <v>4213</v>
      </c>
      <c r="D876" s="33" t="s">
        <v>4214</v>
      </c>
      <c r="E876" s="33" t="s">
        <v>4275</v>
      </c>
      <c r="F876" s="33" t="s">
        <v>654</v>
      </c>
      <c r="G876" s="33"/>
      <c r="H876" s="33" t="s">
        <v>48</v>
      </c>
      <c r="I876" s="55" t="s">
        <v>4276</v>
      </c>
      <c r="J876" s="34">
        <v>50.8</v>
      </c>
      <c r="K876" s="34">
        <v>50.8</v>
      </c>
      <c r="L876" s="33"/>
      <c r="M876" s="33"/>
      <c r="N876" s="55" t="s">
        <v>4277</v>
      </c>
      <c r="O876" s="55"/>
      <c r="P876" s="56">
        <v>110</v>
      </c>
      <c r="Q876" s="33" t="s">
        <v>56</v>
      </c>
      <c r="R876" s="33" t="s">
        <v>52</v>
      </c>
      <c r="S876" s="33" t="s">
        <v>52</v>
      </c>
      <c r="T876" s="33" t="s">
        <v>4218</v>
      </c>
      <c r="U876" s="33" t="s">
        <v>4218</v>
      </c>
      <c r="V876" s="33" t="s">
        <v>4219</v>
      </c>
      <c r="W876" s="86">
        <v>15987495699</v>
      </c>
      <c r="X876" s="33" t="s">
        <v>56</v>
      </c>
      <c r="Y876" s="104">
        <v>45352</v>
      </c>
      <c r="Z876" s="104">
        <v>45656</v>
      </c>
      <c r="AA876" s="37"/>
      <c r="AB876" s="105" t="s">
        <v>4220</v>
      </c>
      <c r="AC876" s="100"/>
      <c r="AD876" s="37"/>
      <c r="AE876" s="35" t="s">
        <v>56</v>
      </c>
      <c r="AF876" s="34">
        <v>50.8</v>
      </c>
      <c r="AG876" s="34">
        <v>50.8</v>
      </c>
      <c r="AH876" s="33"/>
      <c r="AI876" s="33"/>
    </row>
    <row r="877" s="2" customFormat="1" ht="128" hidden="1" customHeight="1" spans="1:35">
      <c r="A877" s="33">
        <v>21</v>
      </c>
      <c r="B877" s="34" t="s">
        <v>4212</v>
      </c>
      <c r="C877" s="33" t="s">
        <v>4213</v>
      </c>
      <c r="D877" s="33" t="s">
        <v>4214</v>
      </c>
      <c r="E877" s="33" t="s">
        <v>4278</v>
      </c>
      <c r="F877" s="33" t="s">
        <v>207</v>
      </c>
      <c r="G877" s="33"/>
      <c r="H877" s="33" t="s">
        <v>48</v>
      </c>
      <c r="I877" s="55" t="s">
        <v>4279</v>
      </c>
      <c r="J877" s="34">
        <v>142.3</v>
      </c>
      <c r="K877" s="34">
        <v>142.3</v>
      </c>
      <c r="L877" s="33"/>
      <c r="M877" s="33"/>
      <c r="N877" s="55" t="s">
        <v>4280</v>
      </c>
      <c r="O877" s="55"/>
      <c r="P877" s="56">
        <v>333</v>
      </c>
      <c r="Q877" s="33" t="s">
        <v>56</v>
      </c>
      <c r="R877" s="33" t="s">
        <v>52</v>
      </c>
      <c r="S877" s="33" t="s">
        <v>52</v>
      </c>
      <c r="T877" s="33" t="s">
        <v>4218</v>
      </c>
      <c r="U877" s="33" t="s">
        <v>4218</v>
      </c>
      <c r="V877" s="33" t="s">
        <v>4219</v>
      </c>
      <c r="W877" s="86">
        <v>15987495699</v>
      </c>
      <c r="X877" s="33" t="s">
        <v>56</v>
      </c>
      <c r="Y877" s="104">
        <v>45352</v>
      </c>
      <c r="Z877" s="104">
        <v>45656</v>
      </c>
      <c r="AA877" s="37"/>
      <c r="AB877" s="105" t="s">
        <v>4220</v>
      </c>
      <c r="AC877" s="100"/>
      <c r="AD877" s="37"/>
      <c r="AE877" s="35" t="s">
        <v>56</v>
      </c>
      <c r="AF877" s="34">
        <v>142.3</v>
      </c>
      <c r="AG877" s="34">
        <v>142.3</v>
      </c>
      <c r="AH877" s="33"/>
      <c r="AI877" s="33"/>
    </row>
    <row r="878" s="2" customFormat="1" ht="128" hidden="1" customHeight="1" spans="1:35">
      <c r="A878" s="33">
        <v>22</v>
      </c>
      <c r="B878" s="34" t="s">
        <v>4212</v>
      </c>
      <c r="C878" s="33" t="s">
        <v>4213</v>
      </c>
      <c r="D878" s="33" t="s">
        <v>4214</v>
      </c>
      <c r="E878" s="33" t="s">
        <v>4281</v>
      </c>
      <c r="F878" s="33" t="s">
        <v>215</v>
      </c>
      <c r="G878" s="33"/>
      <c r="H878" s="33" t="s">
        <v>48</v>
      </c>
      <c r="I878" s="55" t="s">
        <v>4282</v>
      </c>
      <c r="J878" s="34">
        <v>147.1</v>
      </c>
      <c r="K878" s="34">
        <v>147.1</v>
      </c>
      <c r="L878" s="33"/>
      <c r="M878" s="33"/>
      <c r="N878" s="55" t="s">
        <v>4283</v>
      </c>
      <c r="O878" s="55"/>
      <c r="P878" s="56">
        <v>343</v>
      </c>
      <c r="Q878" s="33" t="s">
        <v>56</v>
      </c>
      <c r="R878" s="33" t="s">
        <v>52</v>
      </c>
      <c r="S878" s="33" t="s">
        <v>52</v>
      </c>
      <c r="T878" s="33" t="s">
        <v>4218</v>
      </c>
      <c r="U878" s="33" t="s">
        <v>4218</v>
      </c>
      <c r="V878" s="33" t="s">
        <v>4219</v>
      </c>
      <c r="W878" s="86">
        <v>15987495699</v>
      </c>
      <c r="X878" s="33" t="s">
        <v>56</v>
      </c>
      <c r="Y878" s="104">
        <v>45352</v>
      </c>
      <c r="Z878" s="104">
        <v>45656</v>
      </c>
      <c r="AA878" s="37"/>
      <c r="AB878" s="105" t="s">
        <v>4220</v>
      </c>
      <c r="AC878" s="100"/>
      <c r="AD878" s="37"/>
      <c r="AE878" s="35" t="s">
        <v>56</v>
      </c>
      <c r="AF878" s="34">
        <v>147.1</v>
      </c>
      <c r="AG878" s="34">
        <v>147.1</v>
      </c>
      <c r="AH878" s="33"/>
      <c r="AI878" s="33"/>
    </row>
    <row r="879" s="2" customFormat="1" ht="128" hidden="1" customHeight="1" spans="1:35">
      <c r="A879" s="33">
        <v>23</v>
      </c>
      <c r="B879" s="34" t="s">
        <v>4212</v>
      </c>
      <c r="C879" s="33" t="s">
        <v>4213</v>
      </c>
      <c r="D879" s="33" t="s">
        <v>4214</v>
      </c>
      <c r="E879" s="33" t="s">
        <v>4284</v>
      </c>
      <c r="F879" s="33" t="s">
        <v>270</v>
      </c>
      <c r="G879" s="33"/>
      <c r="H879" s="33" t="s">
        <v>48</v>
      </c>
      <c r="I879" s="55" t="s">
        <v>4285</v>
      </c>
      <c r="J879" s="34">
        <v>232.6</v>
      </c>
      <c r="K879" s="34">
        <v>232.6</v>
      </c>
      <c r="L879" s="33"/>
      <c r="M879" s="33"/>
      <c r="N879" s="55" t="s">
        <v>4286</v>
      </c>
      <c r="O879" s="55"/>
      <c r="P879" s="56">
        <v>532</v>
      </c>
      <c r="Q879" s="33" t="s">
        <v>56</v>
      </c>
      <c r="R879" s="33" t="s">
        <v>52</v>
      </c>
      <c r="S879" s="33" t="s">
        <v>52</v>
      </c>
      <c r="T879" s="33" t="s">
        <v>4218</v>
      </c>
      <c r="U879" s="33" t="s">
        <v>4218</v>
      </c>
      <c r="V879" s="33" t="s">
        <v>4219</v>
      </c>
      <c r="W879" s="86">
        <v>15987495699</v>
      </c>
      <c r="X879" s="33" t="s">
        <v>56</v>
      </c>
      <c r="Y879" s="104">
        <v>45352</v>
      </c>
      <c r="Z879" s="104">
        <v>45656</v>
      </c>
      <c r="AA879" s="37"/>
      <c r="AB879" s="105" t="s">
        <v>4220</v>
      </c>
      <c r="AC879" s="100"/>
      <c r="AD879" s="37"/>
      <c r="AE879" s="35" t="s">
        <v>56</v>
      </c>
      <c r="AF879" s="34">
        <v>232.6</v>
      </c>
      <c r="AG879" s="34">
        <v>232.6</v>
      </c>
      <c r="AH879" s="33"/>
      <c r="AI879" s="33"/>
    </row>
    <row r="880" s="2" customFormat="1" ht="128" hidden="1" customHeight="1" spans="1:35">
      <c r="A880" s="33">
        <v>24</v>
      </c>
      <c r="B880" s="34" t="s">
        <v>4212</v>
      </c>
      <c r="C880" s="33" t="s">
        <v>4213</v>
      </c>
      <c r="D880" s="33" t="s">
        <v>4214</v>
      </c>
      <c r="E880" s="33" t="s">
        <v>4287</v>
      </c>
      <c r="F880" s="33" t="s">
        <v>975</v>
      </c>
      <c r="G880" s="33"/>
      <c r="H880" s="33" t="s">
        <v>48</v>
      </c>
      <c r="I880" s="55" t="s">
        <v>4288</v>
      </c>
      <c r="J880" s="34">
        <v>83.3</v>
      </c>
      <c r="K880" s="34">
        <v>83.3</v>
      </c>
      <c r="L880" s="33"/>
      <c r="M880" s="33"/>
      <c r="N880" s="55" t="s">
        <v>4289</v>
      </c>
      <c r="O880" s="55"/>
      <c r="P880" s="56">
        <v>195</v>
      </c>
      <c r="Q880" s="33" t="s">
        <v>56</v>
      </c>
      <c r="R880" s="33" t="s">
        <v>52</v>
      </c>
      <c r="S880" s="33" t="s">
        <v>52</v>
      </c>
      <c r="T880" s="33" t="s">
        <v>4218</v>
      </c>
      <c r="U880" s="33" t="s">
        <v>4218</v>
      </c>
      <c r="V880" s="33" t="s">
        <v>4219</v>
      </c>
      <c r="W880" s="86">
        <v>15987495699</v>
      </c>
      <c r="X880" s="33" t="s">
        <v>56</v>
      </c>
      <c r="Y880" s="104">
        <v>45352</v>
      </c>
      <c r="Z880" s="104">
        <v>45656</v>
      </c>
      <c r="AA880" s="37"/>
      <c r="AB880" s="105" t="s">
        <v>4220</v>
      </c>
      <c r="AC880" s="100"/>
      <c r="AD880" s="37"/>
      <c r="AE880" s="35" t="s">
        <v>56</v>
      </c>
      <c r="AF880" s="34">
        <v>83.3</v>
      </c>
      <c r="AG880" s="34">
        <v>83.3</v>
      </c>
      <c r="AH880" s="33"/>
      <c r="AI880" s="33"/>
    </row>
    <row r="881" s="2" customFormat="1" ht="128" hidden="1" customHeight="1" spans="1:35">
      <c r="A881" s="33">
        <v>25</v>
      </c>
      <c r="B881" s="34" t="s">
        <v>4212</v>
      </c>
      <c r="C881" s="33" t="s">
        <v>4213</v>
      </c>
      <c r="D881" s="33" t="s">
        <v>4214</v>
      </c>
      <c r="E881" s="33" t="s">
        <v>4290</v>
      </c>
      <c r="F881" s="33" t="s">
        <v>91</v>
      </c>
      <c r="G881" s="33"/>
      <c r="H881" s="33" t="s">
        <v>48</v>
      </c>
      <c r="I881" s="55" t="s">
        <v>4291</v>
      </c>
      <c r="J881" s="34">
        <v>73</v>
      </c>
      <c r="K881" s="34">
        <v>73</v>
      </c>
      <c r="L881" s="33"/>
      <c r="M881" s="33"/>
      <c r="N881" s="55" t="s">
        <v>4292</v>
      </c>
      <c r="O881" s="55"/>
      <c r="P881" s="56">
        <v>157</v>
      </c>
      <c r="Q881" s="33" t="s">
        <v>56</v>
      </c>
      <c r="R881" s="33" t="s">
        <v>52</v>
      </c>
      <c r="S881" s="33" t="s">
        <v>52</v>
      </c>
      <c r="T881" s="33" t="s">
        <v>4218</v>
      </c>
      <c r="U881" s="33" t="s">
        <v>4218</v>
      </c>
      <c r="V881" s="33" t="s">
        <v>4219</v>
      </c>
      <c r="W881" s="86">
        <v>15987495699</v>
      </c>
      <c r="X881" s="33" t="s">
        <v>56</v>
      </c>
      <c r="Y881" s="104">
        <v>45352</v>
      </c>
      <c r="Z881" s="104">
        <v>45656</v>
      </c>
      <c r="AA881" s="37"/>
      <c r="AB881" s="105" t="s">
        <v>4220</v>
      </c>
      <c r="AC881" s="100"/>
      <c r="AD881" s="37"/>
      <c r="AE881" s="35" t="s">
        <v>56</v>
      </c>
      <c r="AF881" s="34">
        <v>73</v>
      </c>
      <c r="AG881" s="34">
        <v>73</v>
      </c>
      <c r="AH881" s="33"/>
      <c r="AI881" s="33"/>
    </row>
    <row r="882" s="3" customFormat="1" ht="27" hidden="1" customHeight="1" spans="1:35">
      <c r="A882" s="31" t="s">
        <v>4293</v>
      </c>
      <c r="B882" s="31"/>
      <c r="C882" s="32"/>
      <c r="D882" s="32"/>
      <c r="E882" s="32"/>
      <c r="F882" s="32"/>
      <c r="G882" s="32"/>
      <c r="H882" s="32"/>
      <c r="I882" s="32"/>
      <c r="J882" s="54"/>
      <c r="K882" s="54"/>
      <c r="L882" s="54"/>
      <c r="M882" s="54"/>
      <c r="N882" s="52"/>
      <c r="O882" s="52"/>
      <c r="P882" s="53"/>
      <c r="Q882" s="53"/>
      <c r="R882" s="53"/>
      <c r="S882" s="53"/>
      <c r="T882" s="53"/>
      <c r="U882" s="53"/>
      <c r="V882" s="53"/>
      <c r="W882" s="84"/>
      <c r="X882" s="54"/>
      <c r="Y882" s="99"/>
      <c r="Z882" s="99"/>
      <c r="AA882" s="52"/>
      <c r="AB882" s="102"/>
      <c r="AC882" s="102" t="s">
        <v>41</v>
      </c>
      <c r="AD882" s="53"/>
      <c r="AE882" s="101"/>
      <c r="AF882" s="54"/>
      <c r="AG882" s="54"/>
      <c r="AH882" s="54"/>
      <c r="AI882" s="54"/>
    </row>
    <row r="883" s="3" customFormat="1" ht="27" hidden="1" customHeight="1" spans="1:35">
      <c r="A883" s="31" t="s">
        <v>4294</v>
      </c>
      <c r="B883" s="31"/>
      <c r="C883" s="32"/>
      <c r="D883" s="32"/>
      <c r="E883" s="32"/>
      <c r="F883" s="32"/>
      <c r="G883" s="32"/>
      <c r="H883" s="32"/>
      <c r="I883" s="32"/>
      <c r="J883" s="54">
        <f>SUM(J884)</f>
        <v>834</v>
      </c>
      <c r="K883" s="54">
        <f>SUM(K884)</f>
        <v>834</v>
      </c>
      <c r="L883" s="54"/>
      <c r="M883" s="54"/>
      <c r="N883" s="52"/>
      <c r="O883" s="52"/>
      <c r="P883" s="53"/>
      <c r="Q883" s="53"/>
      <c r="R883" s="53"/>
      <c r="S883" s="53"/>
      <c r="T883" s="53"/>
      <c r="U883" s="53"/>
      <c r="V883" s="53"/>
      <c r="W883" s="84"/>
      <c r="X883" s="54"/>
      <c r="Y883" s="99"/>
      <c r="Z883" s="99"/>
      <c r="AA883" s="52"/>
      <c r="AB883" s="102"/>
      <c r="AC883" s="102" t="s">
        <v>41</v>
      </c>
      <c r="AD883" s="53"/>
      <c r="AE883" s="101"/>
      <c r="AF883" s="54">
        <f>SUM(AF884)</f>
        <v>834</v>
      </c>
      <c r="AG883" s="54">
        <f>SUM(AG884)</f>
        <v>834</v>
      </c>
      <c r="AH883" s="54"/>
      <c r="AI883" s="54"/>
    </row>
    <row r="884" s="2" customFormat="1" ht="100" hidden="1" customHeight="1" spans="1:35">
      <c r="A884" s="33">
        <v>1</v>
      </c>
      <c r="B884" s="34" t="s">
        <v>4295</v>
      </c>
      <c r="C884" s="33" t="s">
        <v>4295</v>
      </c>
      <c r="D884" s="33" t="s">
        <v>4295</v>
      </c>
      <c r="E884" s="33" t="s">
        <v>4296</v>
      </c>
      <c r="F884" s="33" t="s">
        <v>1051</v>
      </c>
      <c r="G884" s="33"/>
      <c r="H884" s="33" t="s">
        <v>48</v>
      </c>
      <c r="I884" s="55" t="s">
        <v>4646</v>
      </c>
      <c r="J884" s="34">
        <v>834</v>
      </c>
      <c r="K884" s="34">
        <v>834</v>
      </c>
      <c r="L884" s="33"/>
      <c r="M884" s="33"/>
      <c r="N884" s="55" t="s">
        <v>4298</v>
      </c>
      <c r="O884" s="55"/>
      <c r="P884" s="56"/>
      <c r="Q884" s="33" t="s">
        <v>52</v>
      </c>
      <c r="R884" s="33" t="s">
        <v>52</v>
      </c>
      <c r="S884" s="33" t="s">
        <v>52</v>
      </c>
      <c r="T884" s="33" t="s">
        <v>4299</v>
      </c>
      <c r="U884" s="33" t="s">
        <v>4299</v>
      </c>
      <c r="V884" s="33" t="s">
        <v>4300</v>
      </c>
      <c r="W884" s="86" t="s">
        <v>4301</v>
      </c>
      <c r="X884" s="33" t="s">
        <v>56</v>
      </c>
      <c r="Y884" s="104">
        <v>45292</v>
      </c>
      <c r="Z884" s="104">
        <v>45656</v>
      </c>
      <c r="AA884" s="37"/>
      <c r="AB884" s="105" t="s">
        <v>4302</v>
      </c>
      <c r="AC884" s="100"/>
      <c r="AD884" s="37"/>
      <c r="AE884" s="35" t="s">
        <v>56</v>
      </c>
      <c r="AF884" s="34">
        <v>834</v>
      </c>
      <c r="AG884" s="34">
        <v>834</v>
      </c>
      <c r="AH884" s="33"/>
      <c r="AI884" s="33"/>
    </row>
    <row r="885" s="3" customFormat="1" ht="27" hidden="1" customHeight="1" spans="1:35">
      <c r="A885" s="31" t="s">
        <v>4305</v>
      </c>
      <c r="B885" s="31"/>
      <c r="C885" s="32"/>
      <c r="D885" s="32"/>
      <c r="E885" s="32"/>
      <c r="F885" s="32"/>
      <c r="G885" s="32"/>
      <c r="H885" s="32"/>
      <c r="I885" s="32"/>
      <c r="J885" s="54"/>
      <c r="K885" s="54"/>
      <c r="L885" s="54"/>
      <c r="M885" s="54"/>
      <c r="N885" s="52"/>
      <c r="O885" s="52"/>
      <c r="P885" s="53"/>
      <c r="Q885" s="53"/>
      <c r="R885" s="53"/>
      <c r="S885" s="53"/>
      <c r="T885" s="53"/>
      <c r="U885" s="53"/>
      <c r="V885" s="53"/>
      <c r="W885" s="84"/>
      <c r="X885" s="54"/>
      <c r="Y885" s="99"/>
      <c r="Z885" s="99"/>
      <c r="AA885" s="52"/>
      <c r="AB885" s="102"/>
      <c r="AC885" s="102" t="s">
        <v>41</v>
      </c>
      <c r="AD885" s="53"/>
      <c r="AE885" s="53"/>
      <c r="AF885" s="54"/>
      <c r="AG885" s="54"/>
      <c r="AH885" s="54"/>
      <c r="AI885" s="54"/>
    </row>
  </sheetData>
  <autoFilter xmlns:etc="http://www.wps.cn/officeDocument/2017/etCustomData" ref="A6:HX885" etc:filterBottomFollowUsedRange="0">
    <filterColumn colId="5">
      <filters>
        <filter val="宝云街道"/>
      </filters>
    </filterColumn>
    <extLst/>
  </autoFilter>
  <mergeCells count="30">
    <mergeCell ref="A1:AA1"/>
    <mergeCell ref="J2:N2"/>
    <mergeCell ref="F4:G4"/>
    <mergeCell ref="J4:M4"/>
    <mergeCell ref="K5:L5"/>
    <mergeCell ref="A4:A6"/>
    <mergeCell ref="B4:B6"/>
    <mergeCell ref="C4:C6"/>
    <mergeCell ref="D4:D6"/>
    <mergeCell ref="E4:E6"/>
    <mergeCell ref="F5:F6"/>
    <mergeCell ref="G5:G6"/>
    <mergeCell ref="H4:H6"/>
    <mergeCell ref="I4:I6"/>
    <mergeCell ref="J5:J6"/>
    <mergeCell ref="M5:M6"/>
    <mergeCell ref="N4:N6"/>
    <mergeCell ref="O4:O6"/>
    <mergeCell ref="P4:P6"/>
    <mergeCell ref="Q4:Q6"/>
    <mergeCell ref="R4:R6"/>
    <mergeCell ref="S4:S6"/>
    <mergeCell ref="T4:T6"/>
    <mergeCell ref="U4:U6"/>
    <mergeCell ref="V4:V6"/>
    <mergeCell ref="W4:W6"/>
    <mergeCell ref="X4:X6"/>
    <mergeCell ref="Y4:Y6"/>
    <mergeCell ref="Z4:Z6"/>
    <mergeCell ref="AA4:AA6"/>
  </mergeCells>
  <pageMargins left="0.554861111111111" right="0.554861111111111" top="0.60625" bottom="0.60625" header="0.5" footer="0.5"/>
  <pageSetup paperSize="9" scale="53" fitToHeight="0" orientation="landscape" horizontalDpi="600"/>
  <headerFooter>
    <oddFooter>&amp;C第&amp;P页，共&amp;N页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topLeftCell="A9" workbookViewId="0">
      <selection activeCell="K20" sqref="K20"/>
    </sheetView>
  </sheetViews>
  <sheetFormatPr defaultColWidth="8.88333333333333" defaultRowHeight="13.5" outlineLevelCol="3"/>
  <sheetData>
    <row r="1" spans="1:4">
      <c r="A1" t="s">
        <v>4647</v>
      </c>
      <c r="B1" t="s">
        <v>4648</v>
      </c>
      <c r="C1" t="s">
        <v>4649</v>
      </c>
      <c r="D1" t="s">
        <v>4650</v>
      </c>
    </row>
    <row r="2" spans="1:2">
      <c r="A2" t="s">
        <v>1620</v>
      </c>
      <c r="B2" t="s">
        <v>52</v>
      </c>
    </row>
    <row r="3" spans="1:2">
      <c r="A3" t="s">
        <v>1038</v>
      </c>
      <c r="B3" t="s">
        <v>52</v>
      </c>
    </row>
    <row r="4" spans="1:2">
      <c r="A4" t="s">
        <v>1393</v>
      </c>
      <c r="B4" t="s">
        <v>4651</v>
      </c>
    </row>
    <row r="5" spans="1:2">
      <c r="A5" t="s">
        <v>2939</v>
      </c>
      <c r="B5" t="s">
        <v>4651</v>
      </c>
    </row>
    <row r="6" spans="1:2">
      <c r="A6" t="s">
        <v>759</v>
      </c>
      <c r="B6" t="s">
        <v>4651</v>
      </c>
    </row>
    <row r="7" spans="1:2">
      <c r="A7" t="s">
        <v>1057</v>
      </c>
      <c r="B7" t="s">
        <v>52</v>
      </c>
    </row>
    <row r="8" spans="1:2">
      <c r="A8" t="s">
        <v>1584</v>
      </c>
      <c r="B8" t="s">
        <v>52</v>
      </c>
    </row>
    <row r="9" spans="1:2">
      <c r="A9" t="s">
        <v>4652</v>
      </c>
      <c r="B9" t="s">
        <v>52</v>
      </c>
    </row>
    <row r="10" spans="1:2">
      <c r="A10" t="s">
        <v>4220</v>
      </c>
      <c r="B10" t="s">
        <v>52</v>
      </c>
    </row>
    <row r="11" spans="1:2">
      <c r="A11" t="s">
        <v>58</v>
      </c>
      <c r="B11" t="s">
        <v>4651</v>
      </c>
    </row>
    <row r="12" spans="1:2">
      <c r="A12" t="s">
        <v>1071</v>
      </c>
      <c r="B12" t="s">
        <v>4651</v>
      </c>
    </row>
    <row r="13" spans="1:2">
      <c r="A13" t="s">
        <v>2043</v>
      </c>
      <c r="B13" t="s">
        <v>4651</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2024年项目库（调整表）</vt:lpstr>
      <vt:lpstr>2024年项目库 (年初定稿)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cp:lastModifiedBy>
  <dcterms:created xsi:type="dcterms:W3CDTF">2023-09-14T01:16:41Z</dcterms:created>
  <dcterms:modified xsi:type="dcterms:W3CDTF">2025-10-21T03:37:25Z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A7EB8A70AA5A480B844EDF5EE547D377_13</vt:lpwstr>
  </property>
</Properties>
</file>